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uzman\Documents\# 2025\PO Modificados y Procesos\6. Modificado U10 - V2\Obs U10 v2\"/>
    </mc:Choice>
  </mc:AlternateContent>
  <xr:revisionPtr revIDLastSave="0" documentId="13_ncr:1_{7915EABA-C6F8-4BF7-BEA7-7985CA281E67}" xr6:coauthVersionLast="47" xr6:coauthVersionMax="47" xr10:uidLastSave="{00000000-0000-0000-0000-000000000000}"/>
  <bookViews>
    <workbookView xWindow="-108" yWindow="-108" windowWidth="23256" windowHeight="12576" tabRatio="862" activeTab="18" xr2:uid="{CAB77FD6-9A28-4E0A-A940-9BCEFF7722D4}"/>
  </bookViews>
  <sheets>
    <sheet name="1" sheetId="30" r:id="rId1"/>
    <sheet name="3" sheetId="41" r:id="rId2"/>
    <sheet name="4" sheetId="47" r:id="rId3"/>
    <sheet name="5" sheetId="48" r:id="rId4"/>
    <sheet name="6" sheetId="49" r:id="rId5"/>
    <sheet name="7" sheetId="43" r:id="rId6"/>
    <sheet name="8" sheetId="46" r:id="rId7"/>
    <sheet name="9" sheetId="44" r:id="rId8"/>
    <sheet name="11" sheetId="8" r:id="rId9"/>
    <sheet name="12" sheetId="14" r:id="rId10"/>
    <sheet name="16" sheetId="34" r:id="rId11"/>
    <sheet name="AM - PF1154" sheetId="50" r:id="rId12"/>
    <sheet name="AM - PF1193" sheetId="51" r:id="rId13"/>
    <sheet name="PM - PF1138" sheetId="52" r:id="rId14"/>
    <sheet name="PM - PF1137" sheetId="53" r:id="rId15"/>
    <sheet name="PM - PF1176" sheetId="54" r:id="rId16"/>
    <sheet name="20" sheetId="12" r:id="rId17"/>
    <sheet name="24" sheetId="35" r:id="rId18"/>
    <sheet name="Resumen" sheetId="39" r:id="rId19"/>
  </sheets>
  <definedNames>
    <definedName name="_xlnm._FilterDatabase" localSheetId="5" hidden="1">'7'!$C$5:$L$11</definedName>
    <definedName name="_xlnm._FilterDatabase" localSheetId="6" hidden="1">'8'!$C$5:$L$11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54" l="1"/>
  <c r="K11" i="54"/>
  <c r="J11" i="54"/>
  <c r="M10" i="54"/>
  <c r="K10" i="54"/>
  <c r="J10" i="54"/>
  <c r="M9" i="54"/>
  <c r="K9" i="54"/>
  <c r="J9" i="54"/>
  <c r="M8" i="54"/>
  <c r="K8" i="54"/>
  <c r="J8" i="54"/>
  <c r="M7" i="54"/>
  <c r="K7" i="54"/>
  <c r="J7" i="54"/>
  <c r="M6" i="54"/>
  <c r="K6" i="54"/>
  <c r="J6" i="54"/>
  <c r="M5" i="54"/>
  <c r="K5" i="54"/>
  <c r="J5" i="54"/>
  <c r="M4" i="54"/>
  <c r="K4" i="54"/>
  <c r="J4" i="54"/>
  <c r="M3" i="54"/>
  <c r="K3" i="54"/>
  <c r="J3" i="54"/>
  <c r="M2" i="54"/>
  <c r="K2" i="54"/>
  <c r="J2" i="54"/>
  <c r="M37" i="53"/>
  <c r="K37" i="53"/>
  <c r="J37" i="53"/>
  <c r="M36" i="53"/>
  <c r="K36" i="53"/>
  <c r="J36" i="53"/>
  <c r="M35" i="53"/>
  <c r="K35" i="53"/>
  <c r="J35" i="53"/>
  <c r="M34" i="53"/>
  <c r="K34" i="53"/>
  <c r="J34" i="53"/>
  <c r="M33" i="53"/>
  <c r="K33" i="53"/>
  <c r="J33" i="53"/>
  <c r="M32" i="53"/>
  <c r="K32" i="53"/>
  <c r="J32" i="53"/>
  <c r="M31" i="53"/>
  <c r="K31" i="53"/>
  <c r="J31" i="53"/>
  <c r="M30" i="53"/>
  <c r="K30" i="53"/>
  <c r="J30" i="53"/>
  <c r="M29" i="53"/>
  <c r="K29" i="53"/>
  <c r="J29" i="53"/>
  <c r="M28" i="53"/>
  <c r="K28" i="53"/>
  <c r="J28" i="53"/>
  <c r="M27" i="53"/>
  <c r="K27" i="53"/>
  <c r="J27" i="53"/>
  <c r="M26" i="53"/>
  <c r="K26" i="53"/>
  <c r="J26" i="53"/>
  <c r="M25" i="53"/>
  <c r="K25" i="53"/>
  <c r="J25" i="53"/>
  <c r="M24" i="53"/>
  <c r="K24" i="53"/>
  <c r="J24" i="53"/>
  <c r="M23" i="53"/>
  <c r="K23" i="53"/>
  <c r="J23" i="53"/>
  <c r="M22" i="53"/>
  <c r="K22" i="53"/>
  <c r="J22" i="53"/>
  <c r="M21" i="53"/>
  <c r="K21" i="53"/>
  <c r="J21" i="53"/>
  <c r="M20" i="53"/>
  <c r="K20" i="53"/>
  <c r="J20" i="53"/>
  <c r="M19" i="53"/>
  <c r="K19" i="53"/>
  <c r="J19" i="53"/>
  <c r="M18" i="53"/>
  <c r="K18" i="53"/>
  <c r="J18" i="53"/>
  <c r="M17" i="53"/>
  <c r="K17" i="53"/>
  <c r="J17" i="53"/>
  <c r="M16" i="53"/>
  <c r="K16" i="53"/>
  <c r="J16" i="53"/>
  <c r="M15" i="53"/>
  <c r="K15" i="53"/>
  <c r="J15" i="53"/>
  <c r="M14" i="53"/>
  <c r="K14" i="53"/>
  <c r="J14" i="53"/>
  <c r="M13" i="53"/>
  <c r="K13" i="53"/>
  <c r="J13" i="53"/>
  <c r="M12" i="53"/>
  <c r="K12" i="53"/>
  <c r="J12" i="53"/>
  <c r="M11" i="53"/>
  <c r="K11" i="53"/>
  <c r="J11" i="53"/>
  <c r="M10" i="53"/>
  <c r="K10" i="53"/>
  <c r="J10" i="53"/>
  <c r="M9" i="53"/>
  <c r="K9" i="53"/>
  <c r="J9" i="53"/>
  <c r="M8" i="53"/>
  <c r="K8" i="53"/>
  <c r="J8" i="53"/>
  <c r="M7" i="53"/>
  <c r="K7" i="53"/>
  <c r="J7" i="53"/>
  <c r="M6" i="53"/>
  <c r="K6" i="53"/>
  <c r="J6" i="53"/>
  <c r="M5" i="53"/>
  <c r="K5" i="53"/>
  <c r="J5" i="53"/>
  <c r="M4" i="53"/>
  <c r="K4" i="53"/>
  <c r="J4" i="53"/>
  <c r="M3" i="53"/>
  <c r="K3" i="53"/>
  <c r="J3" i="53"/>
  <c r="M2" i="53"/>
  <c r="K2" i="53"/>
  <c r="J2" i="53"/>
  <c r="K23" i="52"/>
  <c r="J23" i="52"/>
  <c r="K22" i="52"/>
  <c r="J22" i="52"/>
  <c r="K21" i="52"/>
  <c r="J21" i="52"/>
  <c r="K20" i="52"/>
  <c r="J20" i="52"/>
  <c r="K19" i="52"/>
  <c r="J19" i="52"/>
  <c r="K18" i="52"/>
  <c r="J18" i="52"/>
  <c r="K17" i="52"/>
  <c r="J17" i="52"/>
  <c r="K16" i="52"/>
  <c r="J16" i="52"/>
  <c r="K15" i="52"/>
  <c r="J15" i="52"/>
  <c r="K14" i="52"/>
  <c r="J14" i="52"/>
  <c r="K13" i="52"/>
  <c r="J13" i="52"/>
  <c r="K12" i="52"/>
  <c r="J12" i="52"/>
  <c r="K11" i="52"/>
  <c r="J11" i="52"/>
  <c r="K10" i="52"/>
  <c r="J10" i="52"/>
  <c r="K9" i="52"/>
  <c r="J9" i="52"/>
  <c r="K8" i="52"/>
  <c r="J8" i="52"/>
  <c r="K7" i="52"/>
  <c r="J7" i="52"/>
  <c r="K6" i="52"/>
  <c r="J6" i="52"/>
  <c r="K5" i="52"/>
  <c r="J5" i="52"/>
  <c r="K4" i="52"/>
  <c r="J4" i="52"/>
  <c r="K3" i="52"/>
  <c r="J3" i="52"/>
  <c r="K2" i="52"/>
  <c r="J2" i="52"/>
  <c r="N11" i="51"/>
  <c r="K11" i="51"/>
  <c r="J11" i="51"/>
  <c r="N10" i="51"/>
  <c r="K10" i="51"/>
  <c r="J10" i="51"/>
  <c r="N9" i="51"/>
  <c r="K9" i="51"/>
  <c r="J9" i="51"/>
  <c r="N8" i="51"/>
  <c r="K8" i="51"/>
  <c r="J8" i="51"/>
  <c r="N7" i="51"/>
  <c r="K7" i="51"/>
  <c r="J7" i="51"/>
  <c r="N6" i="51"/>
  <c r="K6" i="51"/>
  <c r="J6" i="51"/>
  <c r="N5" i="51"/>
  <c r="K5" i="51"/>
  <c r="J5" i="51"/>
  <c r="N4" i="51"/>
  <c r="K4" i="51"/>
  <c r="J4" i="51"/>
  <c r="N3" i="51"/>
  <c r="K3" i="51"/>
  <c r="J3" i="51"/>
  <c r="N2" i="51"/>
  <c r="K2" i="51"/>
  <c r="J2" i="51"/>
  <c r="N23" i="50"/>
  <c r="K23" i="50"/>
  <c r="J23" i="50"/>
  <c r="N22" i="50"/>
  <c r="K22" i="50"/>
  <c r="J22" i="50"/>
  <c r="N21" i="50"/>
  <c r="K21" i="50"/>
  <c r="J21" i="50"/>
  <c r="N20" i="50"/>
  <c r="K20" i="50"/>
  <c r="J20" i="50"/>
  <c r="N19" i="50"/>
  <c r="K19" i="50"/>
  <c r="J19" i="50"/>
  <c r="N18" i="50"/>
  <c r="K18" i="50"/>
  <c r="J18" i="50"/>
  <c r="N17" i="50"/>
  <c r="K17" i="50"/>
  <c r="J17" i="50"/>
  <c r="N16" i="50"/>
  <c r="K16" i="50"/>
  <c r="J16" i="50"/>
  <c r="N15" i="50"/>
  <c r="K15" i="50"/>
  <c r="J15" i="50"/>
  <c r="N14" i="50"/>
  <c r="K14" i="50"/>
  <c r="J14" i="50"/>
  <c r="N13" i="50"/>
  <c r="K13" i="50"/>
  <c r="J13" i="50"/>
  <c r="N12" i="50"/>
  <c r="K12" i="50"/>
  <c r="J12" i="50"/>
  <c r="N11" i="50"/>
  <c r="K11" i="50"/>
  <c r="J11" i="50"/>
  <c r="N10" i="50"/>
  <c r="K10" i="50"/>
  <c r="J10" i="50"/>
  <c r="N9" i="50"/>
  <c r="K9" i="50"/>
  <c r="J9" i="50"/>
  <c r="N8" i="50"/>
  <c r="K8" i="50"/>
  <c r="J8" i="50"/>
  <c r="N7" i="50"/>
  <c r="K7" i="50"/>
  <c r="J7" i="50"/>
  <c r="N6" i="50"/>
  <c r="K6" i="50"/>
  <c r="J6" i="50"/>
  <c r="N5" i="50"/>
  <c r="K5" i="50"/>
  <c r="J5" i="50"/>
  <c r="N4" i="50"/>
  <c r="K4" i="50"/>
  <c r="J4" i="50"/>
  <c r="N3" i="50"/>
  <c r="K3" i="50"/>
  <c r="J3" i="50"/>
  <c r="N2" i="50"/>
  <c r="K2" i="50"/>
  <c r="J2" i="50"/>
  <c r="C7" i="35"/>
  <c r="D7" i="35" s="1"/>
  <c r="C6" i="35"/>
  <c r="D6" i="35" s="1"/>
  <c r="C5" i="35"/>
  <c r="D5" i="35" s="1"/>
  <c r="E19" i="46"/>
  <c r="F19" i="46"/>
  <c r="G19" i="46"/>
  <c r="H19" i="46"/>
  <c r="I19" i="46"/>
  <c r="J19" i="46"/>
  <c r="K19" i="46"/>
  <c r="L19" i="46"/>
  <c r="M19" i="46"/>
  <c r="N19" i="46"/>
  <c r="O19" i="46"/>
  <c r="P19" i="46"/>
  <c r="Q19" i="46"/>
  <c r="R19" i="46"/>
  <c r="S19" i="46"/>
  <c r="T19" i="46"/>
  <c r="U19" i="46"/>
  <c r="V19" i="46"/>
  <c r="W19" i="46"/>
  <c r="X19" i="46"/>
  <c r="Y19" i="46"/>
  <c r="Z19" i="46"/>
  <c r="AA19" i="46"/>
  <c r="AB19" i="46"/>
  <c r="AC19" i="46"/>
  <c r="AD19" i="46"/>
  <c r="AE19" i="46"/>
  <c r="AF19" i="46"/>
  <c r="AG19" i="46"/>
  <c r="E20" i="46"/>
  <c r="F20" i="46"/>
  <c r="G20" i="46"/>
  <c r="H20" i="46"/>
  <c r="I20" i="46"/>
  <c r="J20" i="46"/>
  <c r="K20" i="46"/>
  <c r="L20" i="46"/>
  <c r="M20" i="46"/>
  <c r="N20" i="46"/>
  <c r="O20" i="46"/>
  <c r="P20" i="46"/>
  <c r="Q20" i="46"/>
  <c r="R20" i="46"/>
  <c r="S20" i="46"/>
  <c r="T20" i="46"/>
  <c r="U20" i="46"/>
  <c r="V20" i="46"/>
  <c r="W20" i="46"/>
  <c r="X20" i="46"/>
  <c r="Y20" i="46"/>
  <c r="Z20" i="46"/>
  <c r="AA20" i="46"/>
  <c r="AB20" i="46"/>
  <c r="AC20" i="46"/>
  <c r="AD20" i="46"/>
  <c r="AE20" i="46"/>
  <c r="AF20" i="46"/>
  <c r="AG20" i="46"/>
  <c r="E21" i="46"/>
  <c r="F21" i="46"/>
  <c r="G21" i="46"/>
  <c r="H21" i="46"/>
  <c r="I21" i="46"/>
  <c r="J21" i="46"/>
  <c r="K21" i="46"/>
  <c r="L21" i="46"/>
  <c r="M21" i="46"/>
  <c r="N21" i="46"/>
  <c r="O21" i="46"/>
  <c r="P21" i="46"/>
  <c r="Q21" i="46"/>
  <c r="R21" i="46"/>
  <c r="S21" i="46"/>
  <c r="T21" i="46"/>
  <c r="U21" i="46"/>
  <c r="V21" i="46"/>
  <c r="W21" i="46"/>
  <c r="X21" i="46"/>
  <c r="Y21" i="46"/>
  <c r="Z21" i="46"/>
  <c r="AA21" i="46"/>
  <c r="AB21" i="46"/>
  <c r="AC21" i="46"/>
  <c r="AD21" i="46"/>
  <c r="AE21" i="46"/>
  <c r="AF21" i="46"/>
  <c r="AG21" i="46"/>
  <c r="E22" i="46"/>
  <c r="F22" i="46"/>
  <c r="G22" i="46"/>
  <c r="H22" i="46"/>
  <c r="I22" i="46"/>
  <c r="J22" i="46"/>
  <c r="K22" i="46"/>
  <c r="L22" i="46"/>
  <c r="M22" i="46"/>
  <c r="N22" i="46"/>
  <c r="O22" i="46"/>
  <c r="P22" i="46"/>
  <c r="Q22" i="46"/>
  <c r="R22" i="46"/>
  <c r="S22" i="46"/>
  <c r="T22" i="46"/>
  <c r="U22" i="46"/>
  <c r="V22" i="46"/>
  <c r="W22" i="46"/>
  <c r="X22" i="46"/>
  <c r="Y22" i="46"/>
  <c r="Z22" i="46"/>
  <c r="AA22" i="46"/>
  <c r="AB22" i="46"/>
  <c r="AC22" i="46"/>
  <c r="AD22" i="46"/>
  <c r="AE22" i="46"/>
  <c r="AF22" i="46"/>
  <c r="AG22" i="46"/>
  <c r="E23" i="46"/>
  <c r="F23" i="46"/>
  <c r="G23" i="46"/>
  <c r="H23" i="46"/>
  <c r="I23" i="46"/>
  <c r="J23" i="46"/>
  <c r="K23" i="46"/>
  <c r="L23" i="46"/>
  <c r="M23" i="46"/>
  <c r="N23" i="46"/>
  <c r="O23" i="46"/>
  <c r="P23" i="46"/>
  <c r="Q23" i="46"/>
  <c r="R23" i="46"/>
  <c r="S23" i="46"/>
  <c r="T23" i="46"/>
  <c r="U23" i="46"/>
  <c r="V23" i="46"/>
  <c r="W23" i="46"/>
  <c r="X23" i="46"/>
  <c r="Y23" i="46"/>
  <c r="Z23" i="46"/>
  <c r="AA23" i="46"/>
  <c r="AB23" i="46"/>
  <c r="AC23" i="46"/>
  <c r="AD23" i="46"/>
  <c r="AE23" i="46"/>
  <c r="AF23" i="46"/>
  <c r="AG23" i="46"/>
  <c r="F18" i="46"/>
  <c r="G18" i="46"/>
  <c r="H18" i="46"/>
  <c r="I18" i="46"/>
  <c r="J18" i="46"/>
  <c r="K18" i="46"/>
  <c r="L18" i="46"/>
  <c r="M18" i="46"/>
  <c r="N18" i="46"/>
  <c r="O18" i="46"/>
  <c r="P18" i="46"/>
  <c r="Q18" i="46"/>
  <c r="R18" i="46"/>
  <c r="S18" i="46"/>
  <c r="T18" i="46"/>
  <c r="U18" i="46"/>
  <c r="V18" i="46"/>
  <c r="W18" i="46"/>
  <c r="X18" i="46"/>
  <c r="Y18" i="46"/>
  <c r="Z18" i="46"/>
  <c r="AA18" i="46"/>
  <c r="AB18" i="46"/>
  <c r="AC18" i="46"/>
  <c r="AD18" i="46"/>
  <c r="AE18" i="46"/>
  <c r="AF18" i="46"/>
  <c r="AG18" i="46"/>
  <c r="E18" i="46"/>
  <c r="E10" i="46"/>
  <c r="F10" i="46"/>
  <c r="G10" i="46"/>
  <c r="H10" i="46"/>
  <c r="I10" i="46"/>
  <c r="J10" i="46"/>
  <c r="K10" i="46"/>
  <c r="L10" i="46"/>
  <c r="M10" i="46"/>
  <c r="N10" i="46"/>
  <c r="O10" i="46"/>
  <c r="P10" i="46"/>
  <c r="Q10" i="46"/>
  <c r="R10" i="46"/>
  <c r="S10" i="46"/>
  <c r="T10" i="46"/>
  <c r="U10" i="46"/>
  <c r="V10" i="46"/>
  <c r="W10" i="46"/>
  <c r="X10" i="46"/>
  <c r="Y10" i="46"/>
  <c r="Z10" i="46"/>
  <c r="AA10" i="46"/>
  <c r="AB10" i="46"/>
  <c r="AC10" i="46"/>
  <c r="AD10" i="46"/>
  <c r="AE10" i="46"/>
  <c r="AF10" i="46"/>
  <c r="AG10" i="46"/>
  <c r="E11" i="46"/>
  <c r="F11" i="46"/>
  <c r="G11" i="46"/>
  <c r="H11" i="46"/>
  <c r="I11" i="46"/>
  <c r="J11" i="46"/>
  <c r="K11" i="46"/>
  <c r="L11" i="46"/>
  <c r="M11" i="46"/>
  <c r="N11" i="46"/>
  <c r="O11" i="46"/>
  <c r="P11" i="46"/>
  <c r="Q11" i="46"/>
  <c r="R11" i="46"/>
  <c r="S11" i="46"/>
  <c r="T11" i="46"/>
  <c r="U11" i="46"/>
  <c r="V11" i="46"/>
  <c r="W11" i="46"/>
  <c r="X11" i="46"/>
  <c r="Y11" i="46"/>
  <c r="Z11" i="46"/>
  <c r="AA11" i="46"/>
  <c r="AB11" i="46"/>
  <c r="AC11" i="46"/>
  <c r="AD11" i="46"/>
  <c r="AE11" i="46"/>
  <c r="AF11" i="46"/>
  <c r="AG11" i="46"/>
  <c r="E12" i="46"/>
  <c r="F12" i="46"/>
  <c r="G12" i="46"/>
  <c r="H12" i="46"/>
  <c r="I12" i="46"/>
  <c r="J12" i="46"/>
  <c r="K12" i="46"/>
  <c r="L12" i="46"/>
  <c r="M12" i="46"/>
  <c r="N12" i="46"/>
  <c r="O12" i="46"/>
  <c r="P12" i="46"/>
  <c r="Q12" i="46"/>
  <c r="R12" i="46"/>
  <c r="S12" i="46"/>
  <c r="T12" i="46"/>
  <c r="U12" i="46"/>
  <c r="V12" i="46"/>
  <c r="W12" i="46"/>
  <c r="X12" i="46"/>
  <c r="Y12" i="46"/>
  <c r="Z12" i="46"/>
  <c r="AA12" i="46"/>
  <c r="AB12" i="46"/>
  <c r="AC12" i="46"/>
  <c r="AD12" i="46"/>
  <c r="AE12" i="46"/>
  <c r="AF12" i="46"/>
  <c r="AG12" i="46"/>
  <c r="E13" i="46"/>
  <c r="F13" i="46"/>
  <c r="G13" i="46"/>
  <c r="H13" i="46"/>
  <c r="I13" i="46"/>
  <c r="J13" i="46"/>
  <c r="K13" i="46"/>
  <c r="L13" i="46"/>
  <c r="M13" i="46"/>
  <c r="N13" i="46"/>
  <c r="O13" i="46"/>
  <c r="P13" i="46"/>
  <c r="Q13" i="46"/>
  <c r="R13" i="46"/>
  <c r="S13" i="46"/>
  <c r="T13" i="46"/>
  <c r="U13" i="46"/>
  <c r="V13" i="46"/>
  <c r="W13" i="46"/>
  <c r="X13" i="46"/>
  <c r="Y13" i="46"/>
  <c r="Z13" i="46"/>
  <c r="AA13" i="46"/>
  <c r="AB13" i="46"/>
  <c r="AC13" i="46"/>
  <c r="AD13" i="46"/>
  <c r="AE13" i="46"/>
  <c r="AF13" i="46"/>
  <c r="AG13" i="46"/>
  <c r="E14" i="46"/>
  <c r="F14" i="46"/>
  <c r="G14" i="46"/>
  <c r="H14" i="46"/>
  <c r="I14" i="46"/>
  <c r="J14" i="46"/>
  <c r="K14" i="46"/>
  <c r="L14" i="46"/>
  <c r="M14" i="46"/>
  <c r="N14" i="46"/>
  <c r="O14" i="46"/>
  <c r="P14" i="46"/>
  <c r="Q14" i="46"/>
  <c r="R14" i="46"/>
  <c r="S14" i="46"/>
  <c r="T14" i="46"/>
  <c r="U14" i="46"/>
  <c r="V14" i="46"/>
  <c r="W14" i="46"/>
  <c r="X14" i="46"/>
  <c r="Y14" i="46"/>
  <c r="Z14" i="46"/>
  <c r="AA14" i="46"/>
  <c r="AB14" i="46"/>
  <c r="AC14" i="46"/>
  <c r="AD14" i="46"/>
  <c r="AE14" i="46"/>
  <c r="AF14" i="46"/>
  <c r="AG14" i="46"/>
  <c r="E15" i="46"/>
  <c r="F15" i="46"/>
  <c r="G15" i="46"/>
  <c r="H15" i="46"/>
  <c r="I15" i="46"/>
  <c r="J15" i="46"/>
  <c r="K15" i="46"/>
  <c r="L15" i="46"/>
  <c r="M15" i="46"/>
  <c r="N15" i="46"/>
  <c r="O15" i="46"/>
  <c r="P15" i="46"/>
  <c r="Q15" i="46"/>
  <c r="R15" i="46"/>
  <c r="S15" i="46"/>
  <c r="T15" i="46"/>
  <c r="U15" i="46"/>
  <c r="V15" i="46"/>
  <c r="W15" i="46"/>
  <c r="X15" i="46"/>
  <c r="Y15" i="46"/>
  <c r="Z15" i="46"/>
  <c r="AA15" i="46"/>
  <c r="AB15" i="46"/>
  <c r="AC15" i="46"/>
  <c r="AD15" i="46"/>
  <c r="AE15" i="46"/>
  <c r="AF15" i="46"/>
  <c r="AG15" i="46"/>
  <c r="E16" i="46"/>
  <c r="F16" i="46"/>
  <c r="G16" i="46"/>
  <c r="H16" i="46"/>
  <c r="I16" i="46"/>
  <c r="J16" i="46"/>
  <c r="K16" i="46"/>
  <c r="L16" i="46"/>
  <c r="M16" i="46"/>
  <c r="N16" i="46"/>
  <c r="O16" i="46"/>
  <c r="P16" i="46"/>
  <c r="Q16" i="46"/>
  <c r="R16" i="46"/>
  <c r="S16" i="46"/>
  <c r="T16" i="46"/>
  <c r="U16" i="46"/>
  <c r="V16" i="46"/>
  <c r="W16" i="46"/>
  <c r="X16" i="46"/>
  <c r="Y16" i="46"/>
  <c r="Z16" i="46"/>
  <c r="AA16" i="46"/>
  <c r="AB16" i="46"/>
  <c r="AC16" i="46"/>
  <c r="AD16" i="46"/>
  <c r="AE16" i="46"/>
  <c r="AF16" i="46"/>
  <c r="AG16" i="46"/>
  <c r="E17" i="46"/>
  <c r="F17" i="46"/>
  <c r="G17" i="46"/>
  <c r="H17" i="46"/>
  <c r="I17" i="46"/>
  <c r="J17" i="46"/>
  <c r="K17" i="46"/>
  <c r="L17" i="46"/>
  <c r="M17" i="46"/>
  <c r="N17" i="46"/>
  <c r="O17" i="46"/>
  <c r="P17" i="46"/>
  <c r="Q17" i="46"/>
  <c r="R17" i="46"/>
  <c r="S17" i="46"/>
  <c r="T17" i="46"/>
  <c r="U17" i="46"/>
  <c r="V17" i="46"/>
  <c r="W17" i="46"/>
  <c r="X17" i="46"/>
  <c r="Y17" i="46"/>
  <c r="Z17" i="46"/>
  <c r="AA17" i="46"/>
  <c r="AB17" i="46"/>
  <c r="AC17" i="46"/>
  <c r="AD17" i="46"/>
  <c r="AE17" i="46"/>
  <c r="AF17" i="46"/>
  <c r="AG17" i="46"/>
  <c r="E24" i="46"/>
  <c r="F24" i="46"/>
  <c r="G24" i="46"/>
  <c r="H24" i="46"/>
  <c r="I24" i="46"/>
  <c r="J24" i="46"/>
  <c r="K24" i="46"/>
  <c r="L24" i="46"/>
  <c r="M24" i="46"/>
  <c r="N24" i="46"/>
  <c r="O24" i="46"/>
  <c r="P24" i="46"/>
  <c r="Q24" i="46"/>
  <c r="R24" i="46"/>
  <c r="S24" i="46"/>
  <c r="T24" i="46"/>
  <c r="U24" i="46"/>
  <c r="V24" i="46"/>
  <c r="W24" i="46"/>
  <c r="X24" i="46"/>
  <c r="Y24" i="46"/>
  <c r="Z24" i="46"/>
  <c r="AA24" i="46"/>
  <c r="AB24" i="46"/>
  <c r="AC24" i="46"/>
  <c r="AD24" i="46"/>
  <c r="AE24" i="46"/>
  <c r="AF24" i="46"/>
  <c r="AG24" i="46"/>
  <c r="E25" i="46"/>
  <c r="F25" i="46"/>
  <c r="G25" i="46"/>
  <c r="H25" i="46"/>
  <c r="I25" i="46"/>
  <c r="J25" i="46"/>
  <c r="K25" i="46"/>
  <c r="L25" i="46"/>
  <c r="M25" i="46"/>
  <c r="N25" i="46"/>
  <c r="O25" i="46"/>
  <c r="P25" i="46"/>
  <c r="Q25" i="46"/>
  <c r="R25" i="46"/>
  <c r="S25" i="46"/>
  <c r="T25" i="46"/>
  <c r="U25" i="46"/>
  <c r="V25" i="46"/>
  <c r="W25" i="46"/>
  <c r="X25" i="46"/>
  <c r="Y25" i="46"/>
  <c r="Z25" i="46"/>
  <c r="AA25" i="46"/>
  <c r="AB25" i="46"/>
  <c r="AC25" i="46"/>
  <c r="AD25" i="46"/>
  <c r="AE25" i="46"/>
  <c r="AF25" i="46"/>
  <c r="AG25" i="46"/>
  <c r="E26" i="46"/>
  <c r="F26" i="46"/>
  <c r="G26" i="46"/>
  <c r="H26" i="46"/>
  <c r="I26" i="46"/>
  <c r="J26" i="46"/>
  <c r="K26" i="46"/>
  <c r="L26" i="46"/>
  <c r="M26" i="46"/>
  <c r="N26" i="46"/>
  <c r="O26" i="46"/>
  <c r="P26" i="46"/>
  <c r="Q26" i="46"/>
  <c r="R26" i="46"/>
  <c r="S26" i="46"/>
  <c r="T26" i="46"/>
  <c r="U26" i="46"/>
  <c r="V26" i="46"/>
  <c r="W26" i="46"/>
  <c r="X26" i="46"/>
  <c r="Y26" i="46"/>
  <c r="Z26" i="46"/>
  <c r="AA26" i="46"/>
  <c r="AB26" i="46"/>
  <c r="AC26" i="46"/>
  <c r="AD26" i="46"/>
  <c r="AE26" i="46"/>
  <c r="AF26" i="46"/>
  <c r="AG26" i="46"/>
  <c r="E27" i="46"/>
  <c r="F27" i="46"/>
  <c r="G27" i="46"/>
  <c r="H27" i="46"/>
  <c r="I27" i="46"/>
  <c r="J27" i="46"/>
  <c r="K27" i="46"/>
  <c r="L27" i="46"/>
  <c r="M27" i="46"/>
  <c r="N27" i="46"/>
  <c r="O27" i="46"/>
  <c r="P27" i="46"/>
  <c r="Q27" i="46"/>
  <c r="R27" i="46"/>
  <c r="S27" i="46"/>
  <c r="T27" i="46"/>
  <c r="U27" i="46"/>
  <c r="V27" i="46"/>
  <c r="W27" i="46"/>
  <c r="X27" i="46"/>
  <c r="Y27" i="46"/>
  <c r="Z27" i="46"/>
  <c r="AA27" i="46"/>
  <c r="AB27" i="46"/>
  <c r="AC27" i="46"/>
  <c r="AD27" i="46"/>
  <c r="AE27" i="46"/>
  <c r="AF27" i="46"/>
  <c r="AG27" i="46"/>
  <c r="E28" i="46"/>
  <c r="F28" i="46"/>
  <c r="G28" i="46"/>
  <c r="H28" i="46"/>
  <c r="I28" i="46"/>
  <c r="J28" i="46"/>
  <c r="K28" i="46"/>
  <c r="L28" i="46"/>
  <c r="M28" i="46"/>
  <c r="N28" i="46"/>
  <c r="O28" i="46"/>
  <c r="P28" i="46"/>
  <c r="Q28" i="46"/>
  <c r="R28" i="46"/>
  <c r="S28" i="46"/>
  <c r="T28" i="46"/>
  <c r="U28" i="46"/>
  <c r="V28" i="46"/>
  <c r="W28" i="46"/>
  <c r="X28" i="46"/>
  <c r="Y28" i="46"/>
  <c r="Z28" i="46"/>
  <c r="AA28" i="46"/>
  <c r="AB28" i="46"/>
  <c r="AC28" i="46"/>
  <c r="AD28" i="46"/>
  <c r="AE28" i="46"/>
  <c r="AF28" i="46"/>
  <c r="AG28" i="46"/>
  <c r="E29" i="46"/>
  <c r="F29" i="46"/>
  <c r="G29" i="46"/>
  <c r="H29" i="46"/>
  <c r="I29" i="46"/>
  <c r="J29" i="46"/>
  <c r="K29" i="46"/>
  <c r="L29" i="46"/>
  <c r="M29" i="46"/>
  <c r="N29" i="46"/>
  <c r="O29" i="46"/>
  <c r="P29" i="46"/>
  <c r="Q29" i="46"/>
  <c r="R29" i="46"/>
  <c r="S29" i="46"/>
  <c r="T29" i="46"/>
  <c r="U29" i="46"/>
  <c r="V29" i="46"/>
  <c r="W29" i="46"/>
  <c r="X29" i="46"/>
  <c r="Y29" i="46"/>
  <c r="Z29" i="46"/>
  <c r="AA29" i="46"/>
  <c r="AB29" i="46"/>
  <c r="AC29" i="46"/>
  <c r="AD29" i="46"/>
  <c r="AE29" i="46"/>
  <c r="AF29" i="46"/>
  <c r="AG29" i="46"/>
  <c r="E7" i="46"/>
  <c r="F7" i="46"/>
  <c r="G7" i="46"/>
  <c r="H7" i="46"/>
  <c r="I7" i="46"/>
  <c r="J7" i="46"/>
  <c r="K7" i="46"/>
  <c r="L7" i="46"/>
  <c r="M7" i="46"/>
  <c r="N7" i="46"/>
  <c r="O7" i="46"/>
  <c r="P7" i="46"/>
  <c r="Q7" i="46"/>
  <c r="R7" i="46"/>
  <c r="S7" i="46"/>
  <c r="T7" i="46"/>
  <c r="U7" i="46"/>
  <c r="V7" i="46"/>
  <c r="W7" i="46"/>
  <c r="X7" i="46"/>
  <c r="Y7" i="46"/>
  <c r="Z7" i="46"/>
  <c r="AA7" i="46"/>
  <c r="AB7" i="46"/>
  <c r="AC7" i="46"/>
  <c r="AD7" i="46"/>
  <c r="AE7" i="46"/>
  <c r="AF7" i="46"/>
  <c r="AG7" i="46"/>
  <c r="E8" i="46"/>
  <c r="F8" i="46"/>
  <c r="G8" i="46"/>
  <c r="H8" i="46"/>
  <c r="I8" i="46"/>
  <c r="J8" i="46"/>
  <c r="K8" i="46"/>
  <c r="L8" i="46"/>
  <c r="M8" i="46"/>
  <c r="N8" i="46"/>
  <c r="O8" i="46"/>
  <c r="P8" i="46"/>
  <c r="Q8" i="46"/>
  <c r="R8" i="46"/>
  <c r="S8" i="46"/>
  <c r="T8" i="46"/>
  <c r="U8" i="46"/>
  <c r="V8" i="46"/>
  <c r="W8" i="46"/>
  <c r="X8" i="46"/>
  <c r="Y8" i="46"/>
  <c r="Z8" i="46"/>
  <c r="AA8" i="46"/>
  <c r="AB8" i="46"/>
  <c r="AC8" i="46"/>
  <c r="AD8" i="46"/>
  <c r="AE8" i="46"/>
  <c r="AF8" i="46"/>
  <c r="AG8" i="46"/>
  <c r="E9" i="46"/>
  <c r="F9" i="46"/>
  <c r="G9" i="46"/>
  <c r="H9" i="46"/>
  <c r="I9" i="46"/>
  <c r="J9" i="46"/>
  <c r="K9" i="46"/>
  <c r="L9" i="46"/>
  <c r="M9" i="46"/>
  <c r="N9" i="46"/>
  <c r="O9" i="46"/>
  <c r="P9" i="46"/>
  <c r="Q9" i="46"/>
  <c r="R9" i="46"/>
  <c r="S9" i="46"/>
  <c r="T9" i="46"/>
  <c r="U9" i="46"/>
  <c r="V9" i="46"/>
  <c r="W9" i="46"/>
  <c r="X9" i="46"/>
  <c r="Y9" i="46"/>
  <c r="Z9" i="46"/>
  <c r="AA9" i="46"/>
  <c r="AB9" i="46"/>
  <c r="AC9" i="46"/>
  <c r="AD9" i="46"/>
  <c r="AE9" i="46"/>
  <c r="AF9" i="46"/>
  <c r="AG9" i="46"/>
  <c r="F6" i="46"/>
  <c r="G6" i="46"/>
  <c r="H6" i="46"/>
  <c r="I6" i="46"/>
  <c r="J6" i="46"/>
  <c r="K6" i="46"/>
  <c r="L6" i="46"/>
  <c r="M6" i="46"/>
  <c r="N6" i="46"/>
  <c r="O6" i="46"/>
  <c r="P6" i="46"/>
  <c r="Q6" i="46"/>
  <c r="R6" i="46"/>
  <c r="S6" i="46"/>
  <c r="T6" i="46"/>
  <c r="U6" i="46"/>
  <c r="V6" i="46"/>
  <c r="W6" i="46"/>
  <c r="X6" i="46"/>
  <c r="Y6" i="46"/>
  <c r="Z6" i="46"/>
  <c r="AA6" i="46"/>
  <c r="AB6" i="46"/>
  <c r="AC6" i="46"/>
  <c r="AD6" i="46"/>
  <c r="AE6" i="46"/>
  <c r="AF6" i="46"/>
  <c r="AG6" i="46"/>
  <c r="E6" i="46"/>
  <c r="C32" i="46"/>
  <c r="C33" i="46"/>
  <c r="C34" i="46"/>
  <c r="C35" i="46"/>
  <c r="C36" i="46"/>
  <c r="C37" i="46"/>
  <c r="C38" i="46"/>
  <c r="C39" i="46"/>
  <c r="C40" i="46"/>
  <c r="C41" i="46"/>
  <c r="C42" i="46"/>
  <c r="C43" i="46"/>
  <c r="C44" i="46"/>
  <c r="C45" i="46"/>
  <c r="C46" i="46"/>
  <c r="C47" i="46"/>
  <c r="C48" i="46"/>
  <c r="C49" i="46"/>
  <c r="C50" i="46"/>
  <c r="C51" i="46"/>
  <c r="C52" i="46"/>
  <c r="C53" i="46"/>
  <c r="C54" i="46"/>
  <c r="C31" i="46"/>
  <c r="C6" i="46"/>
  <c r="C7" i="46" s="1"/>
  <c r="C8" i="46" s="1"/>
  <c r="C9" i="46" s="1"/>
  <c r="C10" i="46" s="1"/>
  <c r="C11" i="46" s="1"/>
  <c r="AG54" i="46"/>
  <c r="AF54" i="46"/>
  <c r="AE54" i="46"/>
  <c r="AD54" i="46"/>
  <c r="AC54" i="46"/>
  <c r="AB54" i="46"/>
  <c r="AA54" i="46"/>
  <c r="Z54" i="46"/>
  <c r="Y54" i="46"/>
  <c r="X54" i="46"/>
  <c r="W54" i="46"/>
  <c r="V54" i="46"/>
  <c r="U54" i="46"/>
  <c r="T54" i="46"/>
  <c r="S54" i="46"/>
  <c r="R54" i="46"/>
  <c r="Q54" i="46"/>
  <c r="P54" i="46"/>
  <c r="O54" i="46"/>
  <c r="N54" i="46"/>
  <c r="M54" i="46"/>
  <c r="L54" i="46"/>
  <c r="K54" i="46"/>
  <c r="J54" i="46"/>
  <c r="I54" i="46"/>
  <c r="H54" i="46"/>
  <c r="G54" i="46"/>
  <c r="F54" i="46"/>
  <c r="E54" i="46"/>
  <c r="AG53" i="46"/>
  <c r="AF53" i="46"/>
  <c r="AE53" i="46"/>
  <c r="AD53" i="46"/>
  <c r="AC53" i="46"/>
  <c r="AB53" i="46"/>
  <c r="AA53" i="46"/>
  <c r="Z53" i="46"/>
  <c r="Y53" i="46"/>
  <c r="X53" i="46"/>
  <c r="W53" i="46"/>
  <c r="V53" i="46"/>
  <c r="U53" i="46"/>
  <c r="T53" i="46"/>
  <c r="S53" i="46"/>
  <c r="R53" i="46"/>
  <c r="Q53" i="46"/>
  <c r="P53" i="46"/>
  <c r="O53" i="46"/>
  <c r="N53" i="46"/>
  <c r="M53" i="46"/>
  <c r="L53" i="46"/>
  <c r="K53" i="46"/>
  <c r="J53" i="46"/>
  <c r="I53" i="46"/>
  <c r="H53" i="46"/>
  <c r="G53" i="46"/>
  <c r="F53" i="46"/>
  <c r="E53" i="46"/>
  <c r="AG48" i="46"/>
  <c r="AF48" i="46"/>
  <c r="AE48" i="46"/>
  <c r="AD48" i="46"/>
  <c r="AC48" i="46"/>
  <c r="AB48" i="46"/>
  <c r="AA48" i="46"/>
  <c r="Z48" i="46"/>
  <c r="Y48" i="46"/>
  <c r="X48" i="46"/>
  <c r="W48" i="46"/>
  <c r="V48" i="46"/>
  <c r="U48" i="46"/>
  <c r="T48" i="46"/>
  <c r="S48" i="46"/>
  <c r="R48" i="46"/>
  <c r="Q48" i="46"/>
  <c r="P48" i="46"/>
  <c r="O48" i="46"/>
  <c r="N48" i="46"/>
  <c r="M48" i="46"/>
  <c r="L48" i="46"/>
  <c r="K48" i="46"/>
  <c r="J48" i="46"/>
  <c r="I48" i="46"/>
  <c r="H48" i="46"/>
  <c r="G48" i="46"/>
  <c r="F48" i="46"/>
  <c r="E48" i="46"/>
  <c r="AG47" i="46"/>
  <c r="AF47" i="46"/>
  <c r="AE47" i="46"/>
  <c r="AD47" i="46"/>
  <c r="AC47" i="46"/>
  <c r="AB47" i="46"/>
  <c r="AA47" i="46"/>
  <c r="Z47" i="46"/>
  <c r="Y47" i="46"/>
  <c r="X47" i="46"/>
  <c r="W47" i="46"/>
  <c r="V47" i="46"/>
  <c r="U47" i="46"/>
  <c r="T47" i="46"/>
  <c r="S47" i="46"/>
  <c r="R47" i="46"/>
  <c r="Q47" i="46"/>
  <c r="P47" i="46"/>
  <c r="O47" i="46"/>
  <c r="N47" i="46"/>
  <c r="M47" i="46"/>
  <c r="L47" i="46"/>
  <c r="K47" i="46"/>
  <c r="J47" i="46"/>
  <c r="I47" i="46"/>
  <c r="H47" i="46"/>
  <c r="G47" i="46"/>
  <c r="F47" i="46"/>
  <c r="E47" i="46"/>
  <c r="AG42" i="46"/>
  <c r="AF42" i="46"/>
  <c r="AE42" i="46"/>
  <c r="AD42" i="46"/>
  <c r="AC42" i="46"/>
  <c r="AB42" i="46"/>
  <c r="AA42" i="46"/>
  <c r="Z42" i="46"/>
  <c r="Y42" i="46"/>
  <c r="X42" i="46"/>
  <c r="W42" i="46"/>
  <c r="V42" i="46"/>
  <c r="U42" i="46"/>
  <c r="T42" i="46"/>
  <c r="S42" i="46"/>
  <c r="R42" i="46"/>
  <c r="Q42" i="46"/>
  <c r="P42" i="46"/>
  <c r="O42" i="46"/>
  <c r="N42" i="46"/>
  <c r="M42" i="46"/>
  <c r="L42" i="46"/>
  <c r="K42" i="46"/>
  <c r="J42" i="46"/>
  <c r="I42" i="46"/>
  <c r="H42" i="46"/>
  <c r="G42" i="46"/>
  <c r="F42" i="46"/>
  <c r="E42" i="46"/>
  <c r="AG41" i="46"/>
  <c r="AF41" i="46"/>
  <c r="AE41" i="46"/>
  <c r="AD41" i="46"/>
  <c r="AC41" i="46"/>
  <c r="AB41" i="46"/>
  <c r="AA41" i="46"/>
  <c r="Z41" i="46"/>
  <c r="Y41" i="46"/>
  <c r="X41" i="46"/>
  <c r="W41" i="46"/>
  <c r="V41" i="46"/>
  <c r="U41" i="46"/>
  <c r="T41" i="46"/>
  <c r="S41" i="46"/>
  <c r="R41" i="46"/>
  <c r="Q41" i="46"/>
  <c r="P41" i="46"/>
  <c r="O41" i="46"/>
  <c r="N41" i="46"/>
  <c r="M41" i="46"/>
  <c r="L41" i="46"/>
  <c r="K41" i="46"/>
  <c r="J41" i="46"/>
  <c r="I41" i="46"/>
  <c r="H41" i="46"/>
  <c r="G41" i="46"/>
  <c r="F41" i="46"/>
  <c r="E41" i="46"/>
  <c r="AG55" i="43"/>
  <c r="AF55" i="43"/>
  <c r="AE55" i="43"/>
  <c r="AD55" i="43"/>
  <c r="AC55" i="43"/>
  <c r="AB55" i="43"/>
  <c r="AA55" i="43"/>
  <c r="Z55" i="43"/>
  <c r="Y55" i="43"/>
  <c r="X55" i="43"/>
  <c r="W55" i="43"/>
  <c r="V55" i="43"/>
  <c r="U55" i="43"/>
  <c r="T55" i="43"/>
  <c r="S55" i="43"/>
  <c r="R55" i="43"/>
  <c r="Q55" i="43"/>
  <c r="P55" i="43"/>
  <c r="O55" i="43"/>
  <c r="N55" i="43"/>
  <c r="M55" i="43"/>
  <c r="L55" i="43"/>
  <c r="K55" i="43"/>
  <c r="J55" i="43"/>
  <c r="I55" i="43"/>
  <c r="H55" i="43"/>
  <c r="G55" i="43"/>
  <c r="F55" i="43"/>
  <c r="E55" i="43"/>
  <c r="C55" i="43"/>
  <c r="AG54" i="43"/>
  <c r="AF54" i="43"/>
  <c r="AE54" i="43"/>
  <c r="AD54" i="43"/>
  <c r="AC54" i="43"/>
  <c r="AB54" i="43"/>
  <c r="AA54" i="43"/>
  <c r="Z54" i="43"/>
  <c r="Y54" i="43"/>
  <c r="X54" i="43"/>
  <c r="W54" i="43"/>
  <c r="V54" i="43"/>
  <c r="U54" i="43"/>
  <c r="T54" i="43"/>
  <c r="S54" i="43"/>
  <c r="R54" i="43"/>
  <c r="Q54" i="43"/>
  <c r="P54" i="43"/>
  <c r="O54" i="43"/>
  <c r="N54" i="43"/>
  <c r="M54" i="43"/>
  <c r="L54" i="43"/>
  <c r="K54" i="43"/>
  <c r="J54" i="43"/>
  <c r="I54" i="43"/>
  <c r="H54" i="43"/>
  <c r="G54" i="43"/>
  <c r="F54" i="43"/>
  <c r="E54" i="43"/>
  <c r="C54" i="43"/>
  <c r="C53" i="43"/>
  <c r="C52" i="43"/>
  <c r="C51" i="43"/>
  <c r="C50" i="43"/>
  <c r="AG49" i="43"/>
  <c r="AF49" i="43"/>
  <c r="AE49" i="43"/>
  <c r="AD49" i="43"/>
  <c r="AC49" i="43"/>
  <c r="AB49" i="43"/>
  <c r="AA49" i="43"/>
  <c r="Z49" i="43"/>
  <c r="Y49" i="43"/>
  <c r="X49" i="43"/>
  <c r="W49" i="43"/>
  <c r="V49" i="43"/>
  <c r="U49" i="43"/>
  <c r="T49" i="43"/>
  <c r="S49" i="43"/>
  <c r="R49" i="43"/>
  <c r="Q49" i="43"/>
  <c r="P49" i="43"/>
  <c r="O49" i="43"/>
  <c r="N49" i="43"/>
  <c r="M49" i="43"/>
  <c r="L49" i="43"/>
  <c r="K49" i="43"/>
  <c r="J49" i="43"/>
  <c r="I49" i="43"/>
  <c r="H49" i="43"/>
  <c r="G49" i="43"/>
  <c r="F49" i="43"/>
  <c r="E49" i="43"/>
  <c r="C49" i="43"/>
  <c r="AG48" i="43"/>
  <c r="AF48" i="43"/>
  <c r="AE48" i="43"/>
  <c r="AD48" i="43"/>
  <c r="AC48" i="43"/>
  <c r="AB48" i="43"/>
  <c r="AA48" i="43"/>
  <c r="Z48" i="43"/>
  <c r="Y48" i="43"/>
  <c r="X48" i="43"/>
  <c r="W48" i="43"/>
  <c r="V48" i="43"/>
  <c r="U48" i="43"/>
  <c r="T48" i="43"/>
  <c r="S48" i="43"/>
  <c r="R48" i="43"/>
  <c r="Q48" i="43"/>
  <c r="P48" i="43"/>
  <c r="O48" i="43"/>
  <c r="N48" i="43"/>
  <c r="M48" i="43"/>
  <c r="L48" i="43"/>
  <c r="K48" i="43"/>
  <c r="J48" i="43"/>
  <c r="I48" i="43"/>
  <c r="H48" i="43"/>
  <c r="G48" i="43"/>
  <c r="F48" i="43"/>
  <c r="E48" i="43"/>
  <c r="C48" i="43"/>
  <c r="C47" i="43"/>
  <c r="C46" i="43"/>
  <c r="C45" i="43"/>
  <c r="C44" i="43"/>
  <c r="AG43" i="43"/>
  <c r="AF43" i="43"/>
  <c r="AE43" i="43"/>
  <c r="AD43" i="43"/>
  <c r="AC43" i="43"/>
  <c r="AB43" i="43"/>
  <c r="AA43" i="43"/>
  <c r="Z43" i="43"/>
  <c r="Y43" i="43"/>
  <c r="X43" i="43"/>
  <c r="W43" i="43"/>
  <c r="V43" i="43"/>
  <c r="U43" i="43"/>
  <c r="T43" i="43"/>
  <c r="S43" i="43"/>
  <c r="R43" i="43"/>
  <c r="Q43" i="43"/>
  <c r="P43" i="43"/>
  <c r="O43" i="43"/>
  <c r="N43" i="43"/>
  <c r="M43" i="43"/>
  <c r="L43" i="43"/>
  <c r="K43" i="43"/>
  <c r="J43" i="43"/>
  <c r="I43" i="43"/>
  <c r="H43" i="43"/>
  <c r="G43" i="43"/>
  <c r="F43" i="43"/>
  <c r="E43" i="43"/>
  <c r="C43" i="43"/>
  <c r="AG42" i="43"/>
  <c r="AF42" i="43"/>
  <c r="AE42" i="43"/>
  <c r="AD42" i="43"/>
  <c r="AC42" i="43"/>
  <c r="AB42" i="43"/>
  <c r="AA42" i="43"/>
  <c r="Z42" i="43"/>
  <c r="Y42" i="43"/>
  <c r="X42" i="43"/>
  <c r="W42" i="43"/>
  <c r="V42" i="43"/>
  <c r="U42" i="43"/>
  <c r="T42" i="43"/>
  <c r="S42" i="43"/>
  <c r="R42" i="43"/>
  <c r="Q42" i="43"/>
  <c r="P42" i="43"/>
  <c r="O42" i="43"/>
  <c r="N42" i="43"/>
  <c r="M42" i="43"/>
  <c r="L42" i="43"/>
  <c r="K42" i="43"/>
  <c r="J42" i="43"/>
  <c r="I42" i="43"/>
  <c r="H42" i="43"/>
  <c r="G42" i="43"/>
  <c r="F42" i="43"/>
  <c r="E42" i="43"/>
  <c r="C42" i="43"/>
  <c r="C41" i="43"/>
  <c r="C40" i="43"/>
  <c r="C39" i="43"/>
  <c r="C38" i="43"/>
  <c r="AG27" i="43"/>
  <c r="AF27" i="43"/>
  <c r="AE27" i="43"/>
  <c r="AD27" i="43"/>
  <c r="AC27" i="43"/>
  <c r="AB27" i="43"/>
  <c r="AB29" i="43" s="1"/>
  <c r="AA27" i="43"/>
  <c r="Z27" i="43"/>
  <c r="Y27" i="43"/>
  <c r="X27" i="43"/>
  <c r="W27" i="43"/>
  <c r="V27" i="43"/>
  <c r="V29" i="43" s="1"/>
  <c r="U27" i="43"/>
  <c r="T27" i="43"/>
  <c r="S27" i="43"/>
  <c r="R27" i="43"/>
  <c r="Q27" i="43"/>
  <c r="P27" i="43"/>
  <c r="P29" i="43" s="1"/>
  <c r="O27" i="43"/>
  <c r="N27" i="43"/>
  <c r="M27" i="43"/>
  <c r="L27" i="43"/>
  <c r="K27" i="43"/>
  <c r="J27" i="43"/>
  <c r="J29" i="43" s="1"/>
  <c r="I27" i="43"/>
  <c r="H27" i="43"/>
  <c r="G27" i="43"/>
  <c r="F27" i="43"/>
  <c r="E27" i="43"/>
  <c r="AG26" i="43"/>
  <c r="AG28" i="43" s="1"/>
  <c r="AF26" i="43"/>
  <c r="AE26" i="43"/>
  <c r="AD26" i="43"/>
  <c r="AC26" i="43"/>
  <c r="AB26" i="43"/>
  <c r="AA26" i="43"/>
  <c r="AA28" i="43" s="1"/>
  <c r="Z26" i="43"/>
  <c r="Y26" i="43"/>
  <c r="X26" i="43"/>
  <c r="W26" i="43"/>
  <c r="V26" i="43"/>
  <c r="U26" i="43"/>
  <c r="U28" i="43" s="1"/>
  <c r="T26" i="43"/>
  <c r="S26" i="43"/>
  <c r="R26" i="43"/>
  <c r="Q26" i="43"/>
  <c r="P26" i="43"/>
  <c r="O26" i="43"/>
  <c r="O28" i="43" s="1"/>
  <c r="N26" i="43"/>
  <c r="M26" i="43"/>
  <c r="L26" i="43"/>
  <c r="K26" i="43"/>
  <c r="J26" i="43"/>
  <c r="I26" i="43"/>
  <c r="I28" i="43" s="1"/>
  <c r="H26" i="43"/>
  <c r="G26" i="43"/>
  <c r="F26" i="43"/>
  <c r="E26" i="43"/>
  <c r="AG25" i="43"/>
  <c r="AF25" i="43"/>
  <c r="AE25" i="43"/>
  <c r="AD25" i="43"/>
  <c r="AC25" i="43"/>
  <c r="AB25" i="43"/>
  <c r="AA25" i="43"/>
  <c r="Z25" i="43"/>
  <c r="Y25" i="43"/>
  <c r="X25" i="43"/>
  <c r="W25" i="43"/>
  <c r="V25" i="43"/>
  <c r="U25" i="43"/>
  <c r="T25" i="43"/>
  <c r="S25" i="43"/>
  <c r="R25" i="43"/>
  <c r="Q25" i="43"/>
  <c r="P25" i="43"/>
  <c r="O25" i="43"/>
  <c r="N25" i="43"/>
  <c r="M25" i="43"/>
  <c r="L25" i="43"/>
  <c r="K25" i="43"/>
  <c r="J25" i="43"/>
  <c r="I25" i="43"/>
  <c r="H25" i="43"/>
  <c r="G25" i="43"/>
  <c r="F25" i="43"/>
  <c r="E25" i="43"/>
  <c r="AG24" i="43"/>
  <c r="AF24" i="43"/>
  <c r="AE24" i="43"/>
  <c r="AD24" i="43"/>
  <c r="AC24" i="43"/>
  <c r="AB24" i="43"/>
  <c r="AA24" i="43"/>
  <c r="Z24" i="43"/>
  <c r="Y24" i="43"/>
  <c r="X24" i="43"/>
  <c r="W24" i="43"/>
  <c r="V24" i="43"/>
  <c r="U24" i="43"/>
  <c r="T24" i="43"/>
  <c r="S24" i="43"/>
  <c r="R24" i="43"/>
  <c r="Q24" i="43"/>
  <c r="P24" i="43"/>
  <c r="O24" i="43"/>
  <c r="N24" i="43"/>
  <c r="M24" i="43"/>
  <c r="L24" i="43"/>
  <c r="K24" i="43"/>
  <c r="J24" i="43"/>
  <c r="I24" i="43"/>
  <c r="H24" i="43"/>
  <c r="G24" i="43"/>
  <c r="F24" i="43"/>
  <c r="E24" i="43"/>
  <c r="AG21" i="43"/>
  <c r="AF21" i="43"/>
  <c r="AE21" i="43"/>
  <c r="AD21" i="43"/>
  <c r="AC21" i="43"/>
  <c r="AB21" i="43"/>
  <c r="AA21" i="43"/>
  <c r="Z21" i="43"/>
  <c r="Y21" i="43"/>
  <c r="X21" i="43"/>
  <c r="W21" i="43"/>
  <c r="V21" i="43"/>
  <c r="U21" i="43"/>
  <c r="T21" i="43"/>
  <c r="S21" i="43"/>
  <c r="R21" i="43"/>
  <c r="Q21" i="43"/>
  <c r="P21" i="43"/>
  <c r="O21" i="43"/>
  <c r="N21" i="43"/>
  <c r="M21" i="43"/>
  <c r="L21" i="43"/>
  <c r="K21" i="43"/>
  <c r="J21" i="43"/>
  <c r="I21" i="43"/>
  <c r="H21" i="43"/>
  <c r="G21" i="43"/>
  <c r="F21" i="43"/>
  <c r="E21" i="43"/>
  <c r="AG20" i="43"/>
  <c r="AF20" i="43"/>
  <c r="AE20" i="43"/>
  <c r="AD20" i="43"/>
  <c r="AC20" i="43"/>
  <c r="AB20" i="43"/>
  <c r="AA20" i="43"/>
  <c r="Z20" i="43"/>
  <c r="Y20" i="43"/>
  <c r="X20" i="43"/>
  <c r="W20" i="43"/>
  <c r="V20" i="43"/>
  <c r="U20" i="43"/>
  <c r="T20" i="43"/>
  <c r="S20" i="43"/>
  <c r="R20" i="43"/>
  <c r="Q20" i="43"/>
  <c r="P20" i="43"/>
  <c r="O20" i="43"/>
  <c r="N20" i="43"/>
  <c r="M20" i="43"/>
  <c r="L20" i="43"/>
  <c r="K20" i="43"/>
  <c r="J20" i="43"/>
  <c r="I20" i="43"/>
  <c r="H20" i="43"/>
  <c r="G20" i="43"/>
  <c r="F20" i="43"/>
  <c r="E20" i="43"/>
  <c r="AG19" i="43"/>
  <c r="AF19" i="43"/>
  <c r="AE19" i="43"/>
  <c r="AD19" i="43"/>
  <c r="AC19" i="43"/>
  <c r="AB19" i="43"/>
  <c r="AA19" i="43"/>
  <c r="Z19" i="43"/>
  <c r="Y19" i="43"/>
  <c r="X19" i="43"/>
  <c r="W19" i="43"/>
  <c r="V19" i="43"/>
  <c r="U19" i="43"/>
  <c r="T19" i="43"/>
  <c r="S19" i="43"/>
  <c r="R19" i="43"/>
  <c r="Q19" i="43"/>
  <c r="P19" i="43"/>
  <c r="O19" i="43"/>
  <c r="N19" i="43"/>
  <c r="M19" i="43"/>
  <c r="L19" i="43"/>
  <c r="K19" i="43"/>
  <c r="J19" i="43"/>
  <c r="I19" i="43"/>
  <c r="H19" i="43"/>
  <c r="G19" i="43"/>
  <c r="F19" i="43"/>
  <c r="E19" i="43"/>
  <c r="AG18" i="43"/>
  <c r="AF18" i="43"/>
  <c r="AE18" i="43"/>
  <c r="AD18" i="43"/>
  <c r="AC18" i="43"/>
  <c r="AB18" i="43"/>
  <c r="AA18" i="43"/>
  <c r="Z18" i="43"/>
  <c r="Y18" i="43"/>
  <c r="X18" i="43"/>
  <c r="W18" i="43"/>
  <c r="V18" i="43"/>
  <c r="U18" i="43"/>
  <c r="T18" i="43"/>
  <c r="S18" i="43"/>
  <c r="R18" i="43"/>
  <c r="Q18" i="43"/>
  <c r="P18" i="43"/>
  <c r="O18" i="43"/>
  <c r="N18" i="43"/>
  <c r="M18" i="43"/>
  <c r="L18" i="43"/>
  <c r="K18" i="43"/>
  <c r="J18" i="43"/>
  <c r="I18" i="43"/>
  <c r="H18" i="43"/>
  <c r="G18" i="43"/>
  <c r="F18" i="43"/>
  <c r="E18" i="43"/>
  <c r="AG15" i="43"/>
  <c r="AF15" i="43"/>
  <c r="AE15" i="43"/>
  <c r="AD15" i="43"/>
  <c r="AC15" i="43"/>
  <c r="AB15" i="43"/>
  <c r="AA15" i="43"/>
  <c r="Z15" i="43"/>
  <c r="Y15" i="43"/>
  <c r="X15" i="43"/>
  <c r="W15" i="43"/>
  <c r="V15" i="43"/>
  <c r="U15" i="43"/>
  <c r="T15" i="43"/>
  <c r="S15" i="43"/>
  <c r="R15" i="43"/>
  <c r="Q15" i="43"/>
  <c r="P15" i="43"/>
  <c r="O15" i="43"/>
  <c r="N15" i="43"/>
  <c r="M15" i="43"/>
  <c r="L15" i="43"/>
  <c r="K15" i="43"/>
  <c r="J15" i="43"/>
  <c r="I15" i="43"/>
  <c r="H15" i="43"/>
  <c r="G15" i="43"/>
  <c r="F15" i="43"/>
  <c r="E15" i="43"/>
  <c r="AG14" i="43"/>
  <c r="AF14" i="43"/>
  <c r="AE14" i="43"/>
  <c r="AD14" i="43"/>
  <c r="AC14" i="43"/>
  <c r="AB14" i="43"/>
  <c r="AA14" i="43"/>
  <c r="Z14" i="43"/>
  <c r="Y14" i="43"/>
  <c r="X14" i="43"/>
  <c r="W14" i="43"/>
  <c r="V14" i="43"/>
  <c r="U14" i="43"/>
  <c r="T14" i="43"/>
  <c r="S14" i="43"/>
  <c r="R14" i="43"/>
  <c r="Q14" i="43"/>
  <c r="P14" i="43"/>
  <c r="O14" i="43"/>
  <c r="N14" i="43"/>
  <c r="M14" i="43"/>
  <c r="L14" i="43"/>
  <c r="K14" i="43"/>
  <c r="J14" i="43"/>
  <c r="I14" i="43"/>
  <c r="H14" i="43"/>
  <c r="G14" i="43"/>
  <c r="F14" i="43"/>
  <c r="E14" i="43"/>
  <c r="AG13" i="43"/>
  <c r="AF13" i="43"/>
  <c r="AE13" i="43"/>
  <c r="AD13" i="43"/>
  <c r="AC13" i="43"/>
  <c r="AB13" i="43"/>
  <c r="AA13" i="43"/>
  <c r="Z13" i="43"/>
  <c r="Y13" i="43"/>
  <c r="X13" i="43"/>
  <c r="W13" i="43"/>
  <c r="V13" i="43"/>
  <c r="U13" i="43"/>
  <c r="T13" i="43"/>
  <c r="S13" i="43"/>
  <c r="R13" i="43"/>
  <c r="Q13" i="43"/>
  <c r="P13" i="43"/>
  <c r="O13" i="43"/>
  <c r="N13" i="43"/>
  <c r="M13" i="43"/>
  <c r="L13" i="43"/>
  <c r="K13" i="43"/>
  <c r="J13" i="43"/>
  <c r="I13" i="43"/>
  <c r="H13" i="43"/>
  <c r="G13" i="43"/>
  <c r="F13" i="43"/>
  <c r="E13" i="43"/>
  <c r="AG12" i="43"/>
  <c r="AF12" i="43"/>
  <c r="AE12" i="43"/>
  <c r="AD12" i="43"/>
  <c r="AC12" i="43"/>
  <c r="AB12" i="43"/>
  <c r="AA12" i="43"/>
  <c r="Z12" i="43"/>
  <c r="Y12" i="43"/>
  <c r="X12" i="43"/>
  <c r="W12" i="43"/>
  <c r="V12" i="43"/>
  <c r="U12" i="43"/>
  <c r="T12" i="43"/>
  <c r="S12" i="43"/>
  <c r="R12" i="43"/>
  <c r="Q12" i="43"/>
  <c r="P12" i="43"/>
  <c r="O12" i="43"/>
  <c r="N12" i="43"/>
  <c r="M12" i="43"/>
  <c r="L12" i="43"/>
  <c r="K12" i="43"/>
  <c r="J12" i="43"/>
  <c r="I12" i="43"/>
  <c r="H12" i="43"/>
  <c r="G12" i="43"/>
  <c r="F12" i="43"/>
  <c r="E12" i="43"/>
  <c r="D12" i="49"/>
  <c r="E12" i="49"/>
  <c r="F12" i="49"/>
  <c r="C12" i="49"/>
  <c r="A10" i="49"/>
  <c r="A8" i="49"/>
  <c r="A6" i="49"/>
  <c r="A8" i="48"/>
  <c r="B8" i="48"/>
  <c r="C8" i="48"/>
  <c r="D8" i="48"/>
  <c r="A9" i="48"/>
  <c r="B9" i="48"/>
  <c r="C9" i="48"/>
  <c r="D9" i="48"/>
  <c r="A7" i="48"/>
  <c r="B7" i="48"/>
  <c r="C7" i="48"/>
  <c r="D7" i="48"/>
  <c r="E5" i="41"/>
  <c r="D5" i="41"/>
  <c r="E22" i="43" l="1"/>
  <c r="K22" i="43"/>
  <c r="Q22" i="43"/>
  <c r="W22" i="43"/>
  <c r="AC22" i="43"/>
  <c r="F23" i="43"/>
  <c r="L23" i="43"/>
  <c r="R23" i="43"/>
  <c r="F22" i="43"/>
  <c r="L22" i="43"/>
  <c r="R22" i="43"/>
  <c r="X22" i="43"/>
  <c r="AD22" i="43"/>
  <c r="G23" i="43"/>
  <c r="M23" i="43"/>
  <c r="S23" i="43"/>
  <c r="J28" i="43"/>
  <c r="P28" i="43"/>
  <c r="V28" i="43"/>
  <c r="AB28" i="43"/>
  <c r="E29" i="43"/>
  <c r="K29" i="43"/>
  <c r="Q29" i="43"/>
  <c r="W29" i="43"/>
  <c r="AC29" i="43"/>
  <c r="E28" i="43"/>
  <c r="K28" i="43"/>
  <c r="Q28" i="43"/>
  <c r="W28" i="43"/>
  <c r="AC28" i="43"/>
  <c r="F29" i="43"/>
  <c r="L29" i="43"/>
  <c r="R29" i="43"/>
  <c r="X29" i="43"/>
  <c r="AD29" i="43"/>
  <c r="F28" i="43"/>
  <c r="L28" i="43"/>
  <c r="R28" i="43"/>
  <c r="X28" i="43"/>
  <c r="AD28" i="43"/>
  <c r="G29" i="43"/>
  <c r="M29" i="43"/>
  <c r="S29" i="43"/>
  <c r="Y29" i="43"/>
  <c r="AE29" i="43"/>
  <c r="G28" i="43"/>
  <c r="M28" i="43"/>
  <c r="S28" i="43"/>
  <c r="Y28" i="43"/>
  <c r="AE28" i="43"/>
  <c r="H29" i="43"/>
  <c r="N29" i="43"/>
  <c r="T29" i="43"/>
  <c r="Z29" i="43"/>
  <c r="AF29" i="43"/>
  <c r="H28" i="43"/>
  <c r="N28" i="43"/>
  <c r="T28" i="43"/>
  <c r="Z28" i="43"/>
  <c r="AF28" i="43"/>
  <c r="I29" i="43"/>
  <c r="O29" i="43"/>
  <c r="U29" i="43"/>
  <c r="AA29" i="43"/>
  <c r="AG29" i="43"/>
  <c r="X23" i="43"/>
  <c r="AD23" i="43"/>
  <c r="Y23" i="43"/>
  <c r="AE23" i="43"/>
  <c r="AD16" i="43"/>
  <c r="F16" i="43"/>
  <c r="L16" i="43"/>
  <c r="R16" i="43"/>
  <c r="X16" i="43"/>
  <c r="G17" i="43"/>
  <c r="M17" i="43"/>
  <c r="S17" i="43"/>
  <c r="Y17" i="43"/>
  <c r="AE17" i="43"/>
  <c r="I22" i="43"/>
  <c r="O22" i="43"/>
  <c r="U22" i="43"/>
  <c r="AA22" i="43"/>
  <c r="AG22" i="43"/>
  <c r="J23" i="43"/>
  <c r="P23" i="43"/>
  <c r="V23" i="43"/>
  <c r="AB23" i="43"/>
  <c r="J22" i="43"/>
  <c r="P22" i="43"/>
  <c r="V22" i="43"/>
  <c r="AB22" i="43"/>
  <c r="E23" i="43"/>
  <c r="K23" i="43"/>
  <c r="Q23" i="43"/>
  <c r="W23" i="43"/>
  <c r="AC23" i="43"/>
  <c r="G22" i="43"/>
  <c r="AF23" i="43"/>
  <c r="M22" i="43"/>
  <c r="S22" i="43"/>
  <c r="Y22" i="43"/>
  <c r="AE22" i="43"/>
  <c r="H23" i="43"/>
  <c r="N23" i="43"/>
  <c r="T23" i="43"/>
  <c r="Z23" i="43"/>
  <c r="E16" i="43"/>
  <c r="K16" i="43"/>
  <c r="Q16" i="43"/>
  <c r="W16" i="43"/>
  <c r="AC16" i="43"/>
  <c r="F17" i="43"/>
  <c r="L17" i="43"/>
  <c r="R17" i="43"/>
  <c r="X17" i="43"/>
  <c r="AD17" i="43"/>
  <c r="H22" i="43"/>
  <c r="N22" i="43"/>
  <c r="T22" i="43"/>
  <c r="Z22" i="43"/>
  <c r="AF22" i="43"/>
  <c r="I23" i="43"/>
  <c r="O23" i="43"/>
  <c r="U23" i="43"/>
  <c r="AA23" i="43"/>
  <c r="AG23" i="43"/>
  <c r="I16" i="43"/>
  <c r="O16" i="43"/>
  <c r="U16" i="43"/>
  <c r="AA16" i="43"/>
  <c r="AG16" i="43"/>
  <c r="J17" i="43"/>
  <c r="P17" i="43"/>
  <c r="V17" i="43"/>
  <c r="AB17" i="43"/>
  <c r="J16" i="43"/>
  <c r="P16" i="43"/>
  <c r="V16" i="43"/>
  <c r="AB16" i="43"/>
  <c r="E17" i="43"/>
  <c r="K17" i="43"/>
  <c r="Q17" i="43"/>
  <c r="W17" i="43"/>
  <c r="AC17" i="43"/>
  <c r="G16" i="43"/>
  <c r="M16" i="43"/>
  <c r="S16" i="43"/>
  <c r="Y16" i="43"/>
  <c r="AE16" i="43"/>
  <c r="H17" i="43"/>
  <c r="N17" i="43"/>
  <c r="T17" i="43"/>
  <c r="Z17" i="43"/>
  <c r="AF17" i="43"/>
  <c r="H16" i="43"/>
  <c r="N16" i="43"/>
  <c r="T16" i="43"/>
  <c r="Z16" i="43"/>
  <c r="AF16" i="43"/>
  <c r="I17" i="43"/>
  <c r="O17" i="43"/>
  <c r="U17" i="43"/>
  <c r="AA17" i="43"/>
  <c r="AG17" i="43"/>
  <c r="F12" i="41"/>
  <c r="F13" i="41"/>
  <c r="F14" i="41"/>
  <c r="F15" i="41"/>
  <c r="F16" i="41"/>
  <c r="F17" i="41"/>
  <c r="J2" i="41" l="1"/>
  <c r="H2" i="41"/>
  <c r="F2" i="41"/>
  <c r="J17" i="41"/>
  <c r="J21" i="41" s="1"/>
  <c r="J16" i="41"/>
  <c r="J15" i="41"/>
  <c r="J14" i="41"/>
  <c r="J13" i="41"/>
  <c r="J12" i="41"/>
  <c r="J19" i="41" s="1"/>
  <c r="K10" i="41"/>
  <c r="K9" i="41"/>
  <c r="J9" i="41"/>
  <c r="K7" i="41"/>
  <c r="J7" i="41"/>
  <c r="J10" i="41" s="1"/>
  <c r="K5" i="41"/>
  <c r="J5" i="41"/>
  <c r="H17" i="41"/>
  <c r="H16" i="41"/>
  <c r="H15" i="41"/>
  <c r="H14" i="41"/>
  <c r="H13" i="41"/>
  <c r="H12" i="41"/>
  <c r="I9" i="41"/>
  <c r="H9" i="41"/>
  <c r="I7" i="41"/>
  <c r="H7" i="41"/>
  <c r="I5" i="41"/>
  <c r="H5" i="41"/>
  <c r="G9" i="41"/>
  <c r="F9" i="41"/>
  <c r="G7" i="41"/>
  <c r="F7" i="41"/>
  <c r="G5" i="41"/>
  <c r="F5" i="41"/>
  <c r="A2" i="12"/>
  <c r="AC36" i="46"/>
  <c r="U36" i="46"/>
  <c r="T36" i="46"/>
  <c r="R36" i="46"/>
  <c r="M36" i="46"/>
  <c r="E36" i="46"/>
  <c r="AG35" i="46"/>
  <c r="AE35" i="46"/>
  <c r="Z35" i="46"/>
  <c r="R35" i="46"/>
  <c r="Q35" i="46"/>
  <c r="O35" i="46"/>
  <c r="J35" i="46"/>
  <c r="AG36" i="46"/>
  <c r="AF36" i="46"/>
  <c r="AE36" i="46"/>
  <c r="AD36" i="46"/>
  <c r="AB36" i="46"/>
  <c r="AA36" i="46"/>
  <c r="Z36" i="46"/>
  <c r="Y36" i="46"/>
  <c r="X36" i="46"/>
  <c r="W36" i="46"/>
  <c r="V36" i="46"/>
  <c r="S36" i="46"/>
  <c r="Q36" i="46"/>
  <c r="P36" i="46"/>
  <c r="O36" i="46"/>
  <c r="N36" i="46"/>
  <c r="L36" i="46"/>
  <c r="K36" i="46"/>
  <c r="J36" i="46"/>
  <c r="I36" i="46"/>
  <c r="H36" i="46"/>
  <c r="G36" i="46"/>
  <c r="F36" i="46"/>
  <c r="AF35" i="46"/>
  <c r="AD35" i="46"/>
  <c r="AC35" i="46"/>
  <c r="AB35" i="46"/>
  <c r="AA35" i="46"/>
  <c r="Y35" i="46"/>
  <c r="X35" i="46"/>
  <c r="W35" i="46"/>
  <c r="V35" i="46"/>
  <c r="U35" i="46"/>
  <c r="T35" i="46"/>
  <c r="S35" i="46"/>
  <c r="P35" i="46"/>
  <c r="N35" i="46"/>
  <c r="M35" i="46"/>
  <c r="L35" i="46"/>
  <c r="K35" i="46"/>
  <c r="I35" i="46"/>
  <c r="H35" i="46"/>
  <c r="G35" i="46"/>
  <c r="F35" i="46"/>
  <c r="E35" i="46"/>
  <c r="H10" i="41" l="1"/>
  <c r="J20" i="41"/>
  <c r="H19" i="41"/>
  <c r="I10" i="41"/>
  <c r="H20" i="41"/>
  <c r="F19" i="41"/>
  <c r="H21" i="41"/>
  <c r="G10" i="41"/>
  <c r="F20" i="41"/>
  <c r="F10" i="41"/>
  <c r="F21" i="41"/>
  <c r="C6" i="43"/>
  <c r="C7" i="43" s="1"/>
  <c r="A4" i="49"/>
  <c r="C32" i="43" l="1"/>
  <c r="C33" i="43"/>
  <c r="C8" i="43"/>
  <c r="D16" i="41"/>
  <c r="D17" i="41"/>
  <c r="D15" i="41"/>
  <c r="D13" i="41"/>
  <c r="D14" i="41"/>
  <c r="D12" i="41"/>
  <c r="E9" i="41"/>
  <c r="D9" i="41"/>
  <c r="C34" i="43" l="1"/>
  <c r="C9" i="43"/>
  <c r="D2" i="41"/>
  <c r="D5" i="48"/>
  <c r="D6" i="48"/>
  <c r="C5" i="48"/>
  <c r="C6" i="48"/>
  <c r="D4" i="48"/>
  <c r="C4" i="48"/>
  <c r="B5" i="48"/>
  <c r="B6" i="48"/>
  <c r="B4" i="48"/>
  <c r="A5" i="48"/>
  <c r="A6" i="48"/>
  <c r="A4" i="48"/>
  <c r="C10" i="43" l="1"/>
  <c r="C35" i="43"/>
  <c r="F6" i="43"/>
  <c r="F10" i="43" s="1"/>
  <c r="G6" i="43"/>
  <c r="H6" i="43"/>
  <c r="I6" i="43"/>
  <c r="J6" i="43"/>
  <c r="K6" i="43"/>
  <c r="L6" i="43"/>
  <c r="M6" i="43"/>
  <c r="N6" i="43"/>
  <c r="O6" i="43"/>
  <c r="P6" i="43"/>
  <c r="Q6" i="43"/>
  <c r="R6" i="43"/>
  <c r="S6" i="43"/>
  <c r="T6" i="43"/>
  <c r="U6" i="43"/>
  <c r="V6" i="43"/>
  <c r="W6" i="43"/>
  <c r="X6" i="43"/>
  <c r="Y6" i="43"/>
  <c r="Z6" i="43"/>
  <c r="AA6" i="43"/>
  <c r="AB6" i="43"/>
  <c r="AC6" i="43"/>
  <c r="AD6" i="43"/>
  <c r="AE6" i="43"/>
  <c r="AF6" i="43"/>
  <c r="AG6" i="43"/>
  <c r="F7" i="43"/>
  <c r="G7" i="43"/>
  <c r="H7" i="43"/>
  <c r="I7" i="43"/>
  <c r="J7" i="43"/>
  <c r="K7" i="43"/>
  <c r="L7" i="43"/>
  <c r="M7" i="43"/>
  <c r="N7" i="43"/>
  <c r="O7" i="43"/>
  <c r="P7" i="43"/>
  <c r="Q7" i="43"/>
  <c r="R7" i="43"/>
  <c r="S7" i="43"/>
  <c r="T7" i="43"/>
  <c r="U7" i="43"/>
  <c r="V7" i="43"/>
  <c r="W7" i="43"/>
  <c r="X7" i="43"/>
  <c r="Y7" i="43"/>
  <c r="Z7" i="43"/>
  <c r="AA7" i="43"/>
  <c r="AB7" i="43"/>
  <c r="AC7" i="43"/>
  <c r="AD7" i="43"/>
  <c r="AE7" i="43"/>
  <c r="AF7" i="43"/>
  <c r="AG7" i="43"/>
  <c r="F8" i="43"/>
  <c r="G8" i="43"/>
  <c r="H8" i="43"/>
  <c r="I8" i="43"/>
  <c r="J8" i="43"/>
  <c r="J10" i="43" s="1"/>
  <c r="K8" i="43"/>
  <c r="K10" i="43" s="1"/>
  <c r="L8" i="43"/>
  <c r="M8" i="43"/>
  <c r="N8" i="43"/>
  <c r="O8" i="43"/>
  <c r="P8" i="43"/>
  <c r="Q8" i="43"/>
  <c r="R8" i="43"/>
  <c r="S8" i="43"/>
  <c r="T8" i="43"/>
  <c r="U8" i="43"/>
  <c r="V8" i="43"/>
  <c r="W8" i="43"/>
  <c r="X8" i="43"/>
  <c r="Y8" i="43"/>
  <c r="Z8" i="43"/>
  <c r="AA8" i="43"/>
  <c r="AB8" i="43"/>
  <c r="AC8" i="43"/>
  <c r="AC10" i="43" s="1"/>
  <c r="AD8" i="43"/>
  <c r="AE8" i="43"/>
  <c r="AF8" i="43"/>
  <c r="AG8" i="43"/>
  <c r="F9" i="43"/>
  <c r="F11" i="43" s="1"/>
  <c r="G9" i="43"/>
  <c r="H9" i="43"/>
  <c r="I9" i="43"/>
  <c r="J9" i="43"/>
  <c r="K9" i="43"/>
  <c r="L9" i="43"/>
  <c r="M9" i="43"/>
  <c r="N9" i="43"/>
  <c r="O9" i="43"/>
  <c r="P9" i="43"/>
  <c r="Q9" i="43"/>
  <c r="R9" i="43"/>
  <c r="S9" i="43"/>
  <c r="S11" i="43" s="1"/>
  <c r="T9" i="43"/>
  <c r="U9" i="43"/>
  <c r="V9" i="43"/>
  <c r="W9" i="43"/>
  <c r="X9" i="43"/>
  <c r="Y9" i="43"/>
  <c r="Z9" i="43"/>
  <c r="AA9" i="43"/>
  <c r="AB9" i="43"/>
  <c r="AC9" i="43"/>
  <c r="AD9" i="43"/>
  <c r="AE9" i="43"/>
  <c r="AF9" i="43"/>
  <c r="AG9" i="43"/>
  <c r="E7" i="43"/>
  <c r="E8" i="43"/>
  <c r="E9" i="43"/>
  <c r="AG37" i="43"/>
  <c r="AF37" i="43"/>
  <c r="AE37" i="43"/>
  <c r="AD37" i="43"/>
  <c r="AC37" i="43"/>
  <c r="AB37" i="43"/>
  <c r="AA37" i="43"/>
  <c r="Z37" i="43"/>
  <c r="Y37" i="43"/>
  <c r="X37" i="43"/>
  <c r="W37" i="43"/>
  <c r="V37" i="43"/>
  <c r="U37" i="43"/>
  <c r="T37" i="43"/>
  <c r="S37" i="43"/>
  <c r="R37" i="43"/>
  <c r="Q37" i="43"/>
  <c r="P37" i="43"/>
  <c r="O37" i="43"/>
  <c r="N37" i="43"/>
  <c r="M37" i="43"/>
  <c r="L37" i="43"/>
  <c r="K37" i="43"/>
  <c r="J37" i="43"/>
  <c r="I37" i="43"/>
  <c r="H37" i="43"/>
  <c r="G37" i="43"/>
  <c r="F37" i="43"/>
  <c r="E37" i="43"/>
  <c r="AG36" i="43"/>
  <c r="AF36" i="43"/>
  <c r="AE36" i="43"/>
  <c r="AD36" i="43"/>
  <c r="AC36" i="43"/>
  <c r="AB36" i="43"/>
  <c r="AA36" i="43"/>
  <c r="Z36" i="43"/>
  <c r="Y36" i="43"/>
  <c r="X36" i="43"/>
  <c r="W36" i="43"/>
  <c r="V36" i="43"/>
  <c r="U36" i="43"/>
  <c r="T36" i="43"/>
  <c r="S36" i="43"/>
  <c r="R36" i="43"/>
  <c r="Q36" i="43"/>
  <c r="P36" i="43"/>
  <c r="O36" i="43"/>
  <c r="N36" i="43"/>
  <c r="M36" i="43"/>
  <c r="L36" i="43"/>
  <c r="K36" i="43"/>
  <c r="J36" i="43"/>
  <c r="I36" i="43"/>
  <c r="H36" i="43"/>
  <c r="G36" i="43"/>
  <c r="F36" i="43"/>
  <c r="E36" i="43"/>
  <c r="E6" i="43"/>
  <c r="E7" i="41"/>
  <c r="E10" i="41" s="1"/>
  <c r="D21" i="41"/>
  <c r="D20" i="41"/>
  <c r="D19" i="41"/>
  <c r="D7" i="41"/>
  <c r="AE10" i="43" l="1"/>
  <c r="M10" i="43"/>
  <c r="U10" i="43"/>
  <c r="N11" i="43"/>
  <c r="R10" i="43"/>
  <c r="L10" i="43"/>
  <c r="AG10" i="43"/>
  <c r="AA10" i="43"/>
  <c r="Y11" i="43"/>
  <c r="D10" i="41"/>
  <c r="C11" i="43"/>
  <c r="C37" i="43" s="1"/>
  <c r="C36" i="43"/>
  <c r="L11" i="43"/>
  <c r="AA11" i="43"/>
  <c r="Z11" i="43"/>
  <c r="X10" i="43"/>
  <c r="G10" i="43"/>
  <c r="H11" i="43"/>
  <c r="T10" i="43"/>
  <c r="K11" i="43"/>
  <c r="AB11" i="43"/>
  <c r="AD10" i="43"/>
  <c r="W10" i="43"/>
  <c r="Q11" i="43"/>
  <c r="P10" i="43"/>
  <c r="AF10" i="43"/>
  <c r="T11" i="43"/>
  <c r="N10" i="43"/>
  <c r="R11" i="43"/>
  <c r="AG11" i="43"/>
  <c r="AF11" i="43"/>
  <c r="P11" i="43"/>
  <c r="AB10" i="43"/>
  <c r="Q10" i="43"/>
  <c r="AE11" i="43"/>
  <c r="O11" i="43"/>
  <c r="AD11" i="43"/>
  <c r="I10" i="43"/>
  <c r="M11" i="43"/>
  <c r="AC11" i="43"/>
  <c r="Y10" i="43"/>
  <c r="J11" i="43"/>
  <c r="V10" i="43"/>
  <c r="U11" i="43"/>
  <c r="X11" i="43"/>
  <c r="O10" i="43"/>
  <c r="H10" i="43"/>
  <c r="Z10" i="43"/>
  <c r="I11" i="43"/>
  <c r="V11" i="43"/>
  <c r="W11" i="43"/>
  <c r="G11" i="43"/>
  <c r="S10" i="43"/>
  <c r="E11" i="43"/>
  <c r="E10" i="43"/>
  <c r="B8" i="12" l="1"/>
  <c r="B5" i="8"/>
  <c r="B7" i="8" s="1"/>
  <c r="C4" i="35"/>
  <c r="D4" i="35" s="1"/>
  <c r="C8" i="12" l="1"/>
  <c r="D8" i="12"/>
</calcChain>
</file>

<file path=xl/sharedStrings.xml><?xml version="1.0" encoding="utf-8"?>
<sst xmlns="http://schemas.openxmlformats.org/spreadsheetml/2006/main" count="1179" uniqueCount="301">
  <si>
    <t>Escenario</t>
  </si>
  <si>
    <t>Actual</t>
  </si>
  <si>
    <t>Propuesta</t>
  </si>
  <si>
    <t>Delta %</t>
  </si>
  <si>
    <t>Kilómetros Comerciales SAB</t>
  </si>
  <si>
    <t>Kilómetros Comerciales DOM</t>
  </si>
  <si>
    <t>Propuesto</t>
  </si>
  <si>
    <t>PRENOC1</t>
  </si>
  <si>
    <t>NOC</t>
  </si>
  <si>
    <t>TNOC</t>
  </si>
  <si>
    <t>PMA</t>
  </si>
  <si>
    <t>TPMA</t>
  </si>
  <si>
    <t>FPMA</t>
  </si>
  <si>
    <t>PMD</t>
  </si>
  <si>
    <t>FPTA</t>
  </si>
  <si>
    <t>PRENOC2</t>
  </si>
  <si>
    <t>Servicio</t>
  </si>
  <si>
    <t>Sentido</t>
  </si>
  <si>
    <t>Indicador</t>
  </si>
  <si>
    <t>FPNOC</t>
  </si>
  <si>
    <t>Tipo de Reclamo</t>
  </si>
  <si>
    <t>Total general</t>
  </si>
  <si>
    <t>Código TS</t>
  </si>
  <si>
    <t>Código Usuario</t>
  </si>
  <si>
    <t>Ida</t>
  </si>
  <si>
    <t>Ret</t>
  </si>
  <si>
    <t>Tabla 1: Servicios a modificar y tipo de modificación incluido en la propuesta.</t>
  </si>
  <si>
    <t>Tipo de modificación</t>
  </si>
  <si>
    <t>Tabla 3: Distancia y kilómetros comerciales situación actual y propuesta</t>
  </si>
  <si>
    <t>Diferencia</t>
  </si>
  <si>
    <t>Tabla 8: Capacidades máximas por macroperiodo del día Laboral (capacidades/hora) en situación actual y propuesta</t>
  </si>
  <si>
    <t>Tabla 7: Frecuencias máximas por macroperiodo del día Laboral (buses/hora) en situación actual y propuesta</t>
  </si>
  <si>
    <t>Tabla 11: ITE situación actual por servicio</t>
  </si>
  <si>
    <t>Tabla 12: Transacciones promedio diario por tipo de día</t>
  </si>
  <si>
    <t>TRX Laboral</t>
  </si>
  <si>
    <t>TRX Sábado</t>
  </si>
  <si>
    <t>TRX Domingo</t>
  </si>
  <si>
    <t>Máx TRX/hra Mañana</t>
  </si>
  <si>
    <t>Máx TRX/hra Tarde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</si>
  <si>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</si>
  <si>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</si>
  <si>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</si>
  <si>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1A</t>
  </si>
  <si>
    <t>1B</t>
  </si>
  <si>
    <t>4A</t>
  </si>
  <si>
    <t>4B</t>
  </si>
  <si>
    <t>4C</t>
  </si>
  <si>
    <t>5A</t>
  </si>
  <si>
    <t>5B</t>
  </si>
  <si>
    <t>Bus vacío, sin pasajeros</t>
  </si>
  <si>
    <t>Bus con la mitad o menos de los asientos ocupados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</si>
  <si>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</si>
  <si>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</si>
  <si>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</si>
  <si>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</si>
  <si>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</si>
  <si>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</si>
  <si>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</si>
  <si>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</si>
  <si>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</si>
  <si>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La Mayor capacidad disponible está mayoritariamente en el sector comprendido ENTRE LAS PUERTAS del bus.</t>
  </si>
  <si>
    <t>Bus repleto, y: Primera puerta (Puerta delantera) atiborrada de pasajeros, sin capacidad</t>
  </si>
  <si>
    <t>Zona de puertas traseras e intermedias con muy pocos pasajeros.</t>
  </si>
  <si>
    <t>Bus repleto, sin espacio en ninguna de sus puertas.</t>
  </si>
  <si>
    <t>No se detiene en paradero</t>
  </si>
  <si>
    <t>Cobertura</t>
  </si>
  <si>
    <t>Flota PO Vigente</t>
  </si>
  <si>
    <t>Flota Propuesta</t>
  </si>
  <si>
    <t>Tabla 24: Diferencia de flota y justificación de esta</t>
  </si>
  <si>
    <t>Tipo de bus</t>
  </si>
  <si>
    <t>Tabla 9: Tipo de bus a utilizar en servicio modificado</t>
  </si>
  <si>
    <t>Criterio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</si>
  <si>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</si>
  <si>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</si>
  <si>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</si>
  <si>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</si>
  <si>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</si>
  <si>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</si>
  <si>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</si>
  <si>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Otro</t>
  </si>
  <si>
    <t>Distancia Máxima base [km]</t>
  </si>
  <si>
    <t>Distancia Máxima integrada [km]</t>
  </si>
  <si>
    <t>Kilómetros Comerciales LAB</t>
  </si>
  <si>
    <t>Mala frecuencia</t>
  </si>
  <si>
    <t>No se puede subir al bus</t>
  </si>
  <si>
    <t xml:space="preserve"> Tabla 20. Reclamos último trimestre servicio</t>
  </si>
  <si>
    <t>Sección</t>
  </si>
  <si>
    <t>Impacto de la Propuesta</t>
  </si>
  <si>
    <t>4.1</t>
  </si>
  <si>
    <t>Estándares de calidad</t>
  </si>
  <si>
    <t>positiva</t>
  </si>
  <si>
    <t>4.1.1</t>
  </si>
  <si>
    <t>4.1.2</t>
  </si>
  <si>
    <t>Tiempos de espera</t>
  </si>
  <si>
    <t>4.1.3</t>
  </si>
  <si>
    <t>neutra</t>
  </si>
  <si>
    <t>4.1.4</t>
  </si>
  <si>
    <t>4.1.5</t>
  </si>
  <si>
    <t>Servicios expresos</t>
  </si>
  <si>
    <t>4.1.6</t>
  </si>
  <si>
    <t>Servicios nocturnos</t>
  </si>
  <si>
    <t>4.1.7</t>
  </si>
  <si>
    <t>4.2</t>
  </si>
  <si>
    <t>4.3</t>
  </si>
  <si>
    <t>4.4</t>
  </si>
  <si>
    <t>4.5</t>
  </si>
  <si>
    <t>4.6</t>
  </si>
  <si>
    <t>Impacto en la modificación de los KM y otros factores</t>
  </si>
  <si>
    <t>PTA1</t>
  </si>
  <si>
    <t>PTA2</t>
  </si>
  <si>
    <t>IE</t>
  </si>
  <si>
    <t>Mañana</t>
  </si>
  <si>
    <t>Tarde</t>
  </si>
  <si>
    <t>DÍA Laboral</t>
  </si>
  <si>
    <t>DÍA Sábado</t>
  </si>
  <si>
    <t>Día Domingo</t>
  </si>
  <si>
    <t>LABORAL</t>
  </si>
  <si>
    <t>SÁBADO</t>
  </si>
  <si>
    <t>DOMINGO</t>
  </si>
  <si>
    <t>PRENOC SAB1</t>
  </si>
  <si>
    <t>NOC SAB</t>
  </si>
  <si>
    <t>TSAB MAÑ</t>
  </si>
  <si>
    <t>PMA SAB</t>
  </si>
  <si>
    <t>MAÑ SAB</t>
  </si>
  <si>
    <t>PMD SAB</t>
  </si>
  <si>
    <t>TARDE SAB</t>
  </si>
  <si>
    <t>TSAB NOC</t>
  </si>
  <si>
    <t>PRENOC SAB2</t>
  </si>
  <si>
    <t>PRENOC DOM1</t>
  </si>
  <si>
    <t>NOC DOM</t>
  </si>
  <si>
    <t>TDOM MAÑ</t>
  </si>
  <si>
    <t>MAÑ DOM</t>
  </si>
  <si>
    <t>MED DOM</t>
  </si>
  <si>
    <t>TAR DOM</t>
  </si>
  <si>
    <t>TDOM NOC</t>
  </si>
  <si>
    <t>PRENOC DOM2</t>
  </si>
  <si>
    <t>Delta</t>
  </si>
  <si>
    <t>Destino u Origen de buses</t>
  </si>
  <si>
    <t>No requiere</t>
  </si>
  <si>
    <t>Enero</t>
  </si>
  <si>
    <t>Febrero</t>
  </si>
  <si>
    <t>Marzo</t>
  </si>
  <si>
    <t>B</t>
  </si>
  <si>
    <t>Tabla 4: Nuevos puntos de paradas a crear en el sistema</t>
  </si>
  <si>
    <t>ID</t>
  </si>
  <si>
    <t>X</t>
  </si>
  <si>
    <t>y</t>
  </si>
  <si>
    <t>Eje</t>
  </si>
  <si>
    <t>Desde</t>
  </si>
  <si>
    <t>Hacia</t>
  </si>
  <si>
    <t>Servicios- Sentido Nueva Parada</t>
  </si>
  <si>
    <t>Tabla 5: Paradas modificadas por inclusión, eliminación, o cambio de nombre, horario o letrero de cortesía de servicios</t>
  </si>
  <si>
    <t>Código Usuario parada</t>
  </si>
  <si>
    <t>Tipo de Modificación</t>
  </si>
  <si>
    <t>Servicio TS</t>
  </si>
  <si>
    <t>Es Zona Paga/Zona Paga Mixta</t>
  </si>
  <si>
    <r>
      <t xml:space="preserve">¿Es punto de medición </t>
    </r>
    <r>
      <rPr>
        <sz val="10"/>
        <color rgb="FFFFFFFF"/>
        <rFont val="Arial"/>
        <family val="2"/>
      </rPr>
      <t>IP?</t>
    </r>
  </si>
  <si>
    <t>¿Elimina último servicio de parada?</t>
  </si>
  <si>
    <t>No</t>
  </si>
  <si>
    <t>Agrega servicio</t>
  </si>
  <si>
    <t>Sentido Servicio</t>
  </si>
  <si>
    <t>Variante</t>
  </si>
  <si>
    <t>US</t>
  </si>
  <si>
    <t>Código paradero TS</t>
  </si>
  <si>
    <t>Código  paradero Usuario</t>
  </si>
  <si>
    <t>Comuna</t>
  </si>
  <si>
    <t>Desde ( Cruce 1)</t>
  </si>
  <si>
    <t>Hacia ( Cruce 2)</t>
  </si>
  <si>
    <t>Nombre Paradero</t>
  </si>
  <si>
    <t>Operación con Zona Paga</t>
  </si>
  <si>
    <t>Paradas con Excepciones</t>
  </si>
  <si>
    <t>F26</t>
  </si>
  <si>
    <t>Etiquetas de fila</t>
  </si>
  <si>
    <t>Suma de KM Actual</t>
  </si>
  <si>
    <t>Suma de New KM</t>
  </si>
  <si>
    <t>Laboral</t>
  </si>
  <si>
    <t>Sábado</t>
  </si>
  <si>
    <t>Domingo</t>
  </si>
  <si>
    <t>Tabla 6: Resumen modificación de paradas</t>
  </si>
  <si>
    <t>Paradas vigente eliminadas</t>
  </si>
  <si>
    <t>Paradas vigentes agregadas</t>
  </si>
  <si>
    <t>Paradas vigentes modificadas por otros motivos</t>
  </si>
  <si>
    <t>Nuevos puntos de parada</t>
  </si>
  <si>
    <t>Total</t>
  </si>
  <si>
    <t>--</t>
  </si>
  <si>
    <t>IP</t>
  </si>
  <si>
    <t>F01</t>
  </si>
  <si>
    <t>F08</t>
  </si>
  <si>
    <t>F24</t>
  </si>
  <si>
    <t>Modificación de Trazado</t>
  </si>
  <si>
    <t>Acortamiento de Trazado</t>
  </si>
  <si>
    <t>F24Ida</t>
  </si>
  <si>
    <t>F24Ret</t>
  </si>
  <si>
    <t>351609.14</t>
  </si>
  <si>
    <t>6281349.11</t>
  </si>
  <si>
    <t>351588.00</t>
  </si>
  <si>
    <t>6281373.34</t>
  </si>
  <si>
    <t>Av. Jorge Ross Ossa</t>
  </si>
  <si>
    <t>Av. Ejército Libertador</t>
  </si>
  <si>
    <t>Creta</t>
  </si>
  <si>
    <t>L-34-20-70-SN</t>
  </si>
  <si>
    <t>PF1154</t>
  </si>
  <si>
    <t>PUENTE ALTO</t>
  </si>
  <si>
    <t>CHILOÉ</t>
  </si>
  <si>
    <t>VILLARRICA</t>
  </si>
  <si>
    <t>LAS NINFAS</t>
  </si>
  <si>
    <t>Chiloé / esq. Las Ninfas</t>
  </si>
  <si>
    <t/>
  </si>
  <si>
    <t>L-34-1-85-OP</t>
  </si>
  <si>
    <t>PF1176</t>
  </si>
  <si>
    <t>AVENIDA JORGE ROSS OSSA</t>
  </si>
  <si>
    <t>CRETA</t>
  </si>
  <si>
    <t>PUERTO OCTAY</t>
  </si>
  <si>
    <t>Av. Jorge Ross Ossa / esq. Puerto Octay</t>
  </si>
  <si>
    <t>L-34-1-85-PO</t>
  </si>
  <si>
    <t>PF1193</t>
  </si>
  <si>
    <t>Elimina servicio</t>
  </si>
  <si>
    <t>Sí</t>
  </si>
  <si>
    <t>L-34-24-35-NS</t>
  </si>
  <si>
    <t>PF1136</t>
  </si>
  <si>
    <t>Creta / esq. Las Ninfas</t>
  </si>
  <si>
    <t>A</t>
  </si>
  <si>
    <t>Nº</t>
  </si>
  <si>
    <t>Fecha</t>
  </si>
  <si>
    <t>Tipo de día</t>
  </si>
  <si>
    <t>Tipo de Bus</t>
  </si>
  <si>
    <t>Capacidad</t>
  </si>
  <si>
    <t>Hora</t>
  </si>
  <si>
    <t>Media hora</t>
  </si>
  <si>
    <t>Período de pasada</t>
  </si>
  <si>
    <t>PPU</t>
  </si>
  <si>
    <t>Tasa de Ocupación llega a Paradero</t>
  </si>
  <si>
    <t>Tasa de Ocupación sale de Paradero</t>
  </si>
  <si>
    <t>Pasajeros suben</t>
  </si>
  <si>
    <t>Suben y no pagan</t>
  </si>
  <si>
    <t>Pasajeros bajan</t>
  </si>
  <si>
    <t>Pasajeros sin poder abordar</t>
  </si>
  <si>
    <t>Observaciones</t>
  </si>
  <si>
    <t>SPVW-99</t>
  </si>
  <si>
    <t>SPVW-72</t>
  </si>
  <si>
    <t>SPVT-92</t>
  </si>
  <si>
    <t>SPVT-88</t>
  </si>
  <si>
    <t>SPVT-79</t>
  </si>
  <si>
    <t>SPVW-62</t>
  </si>
  <si>
    <t>SPVT-78</t>
  </si>
  <si>
    <t>SPVV-39</t>
  </si>
  <si>
    <t>SPVV-57</t>
  </si>
  <si>
    <t>SPVW-71</t>
  </si>
  <si>
    <t>SRPJ-73</t>
  </si>
  <si>
    <t>SPVV-92</t>
  </si>
  <si>
    <t>SPVT-96</t>
  </si>
  <si>
    <t>SPVV-85</t>
  </si>
  <si>
    <t>SPVT-22</t>
  </si>
  <si>
    <t>SRPJ-88</t>
  </si>
  <si>
    <t>TFTB-22</t>
  </si>
  <si>
    <t>SPVW-14</t>
  </si>
  <si>
    <t>SPVV-97</t>
  </si>
  <si>
    <t>SPVV-69</t>
  </si>
  <si>
    <t>SPRW-66</t>
  </si>
  <si>
    <t>SPRV-92</t>
  </si>
  <si>
    <t>SPRV-86</t>
  </si>
  <si>
    <t>SPVV-53</t>
  </si>
  <si>
    <t>SPRV-81</t>
  </si>
  <si>
    <t>SPRV-91</t>
  </si>
  <si>
    <t>SPRV-67</t>
  </si>
  <si>
    <t>SPRY-38</t>
  </si>
  <si>
    <t>SPVW-76</t>
  </si>
  <si>
    <t>PF1138</t>
  </si>
  <si>
    <t>Chiloé / esq. Pacífico Sur</t>
  </si>
  <si>
    <t>SPVW-16</t>
  </si>
  <si>
    <t>SPVT-82</t>
  </si>
  <si>
    <t>SPVV-26</t>
  </si>
  <si>
    <t>SPVW-87</t>
  </si>
  <si>
    <t>SPVW-61</t>
  </si>
  <si>
    <t>SPCG-76</t>
  </si>
  <si>
    <t>SPVV-51</t>
  </si>
  <si>
    <t>SPVV-87</t>
  </si>
  <si>
    <t>TFTB-24</t>
  </si>
  <si>
    <t>SPVT-70</t>
  </si>
  <si>
    <t>PF1137</t>
  </si>
  <si>
    <t>Chiloé / esq. Puerto Saavedra</t>
  </si>
  <si>
    <t>SPVW-82</t>
  </si>
  <si>
    <t>SPVV-16</t>
  </si>
  <si>
    <t>SPVW-83</t>
  </si>
  <si>
    <t>SPVT-99</t>
  </si>
  <si>
    <t>SPVV-65</t>
  </si>
  <si>
    <t>SPVT-72</t>
  </si>
  <si>
    <t>SPVV-38</t>
  </si>
  <si>
    <t>SPVV-41</t>
  </si>
  <si>
    <t>SPVW-79</t>
  </si>
  <si>
    <t>SPVT-89</t>
  </si>
  <si>
    <t>SPVT-74</t>
  </si>
  <si>
    <t>SPVW-86</t>
  </si>
  <si>
    <t>SPVW-78</t>
  </si>
  <si>
    <t>SPVW-98</t>
  </si>
  <si>
    <t>SPVW-84</t>
  </si>
  <si>
    <t>SPVT-94</t>
  </si>
  <si>
    <t>SPRW-65</t>
  </si>
  <si>
    <t>SPVT-83</t>
  </si>
  <si>
    <t>SPRV-71</t>
  </si>
  <si>
    <t>SPVV-63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</si>
</sst>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0.0%"/>
    <numFmt numFmtId="165" formatCode="\+#,##0;[Red]\-#,##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sz val="10"/>
      <color theme="0"/>
      <name val="Arial"/>
      <family val="2"/>
    </font>
    <font>
      <sz val="10"/>
      <color rgb="FFFFFFFF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9"/>
      <color theme="0"/>
      <name val="Calibri"/>
      <family val="2"/>
    </font>
    <font>
      <sz val="9"/>
      <color rgb="FF000000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 applyNumberFormat="0" applyFont="0" applyBorder="0" applyProtection="0"/>
    <xf numFmtId="0" fontId="6" fillId="0" borderId="0" applyNumberFormat="0" applyBorder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4" applyNumberFormat="0" applyFill="0" applyAlignment="0" applyProtection="0"/>
    <xf numFmtId="0" fontId="13" fillId="0" borderId="35" applyNumberFormat="0" applyFill="0" applyAlignment="0" applyProtection="0"/>
    <xf numFmtId="0" fontId="14" fillId="0" borderId="36" applyNumberFormat="0" applyFill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37" applyNumberFormat="0" applyAlignment="0" applyProtection="0"/>
    <xf numFmtId="0" fontId="19" fillId="10" borderId="38" applyNumberFormat="0" applyAlignment="0" applyProtection="0"/>
    <xf numFmtId="0" fontId="20" fillId="10" borderId="37" applyNumberFormat="0" applyAlignment="0" applyProtection="0"/>
    <xf numFmtId="0" fontId="21" fillId="0" borderId="39" applyNumberFormat="0" applyFill="0" applyAlignment="0" applyProtection="0"/>
    <xf numFmtId="0" fontId="7" fillId="11" borderId="40" applyNumberFormat="0" applyAlignment="0" applyProtection="0"/>
    <xf numFmtId="0" fontId="22" fillId="0" borderId="0" applyNumberFormat="0" applyFill="0" applyBorder="0" applyAlignment="0" applyProtection="0"/>
    <xf numFmtId="0" fontId="1" fillId="12" borderId="41" applyNumberFormat="0" applyFont="0" applyAlignment="0" applyProtection="0"/>
    <xf numFmtId="0" fontId="23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left"/>
    </xf>
    <xf numFmtId="0" fontId="3" fillId="2" borderId="0" xfId="0" applyFont="1" applyFill="1"/>
    <xf numFmtId="0" fontId="3" fillId="0" borderId="0" xfId="0" applyFont="1"/>
    <xf numFmtId="0" fontId="2" fillId="0" borderId="0" xfId="0" applyFont="1"/>
    <xf numFmtId="0" fontId="0" fillId="0" borderId="27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0" xfId="0" applyAlignment="1">
      <alignment horizontal="center"/>
    </xf>
    <xf numFmtId="0" fontId="0" fillId="0" borderId="8" xfId="0" applyBorder="1"/>
    <xf numFmtId="0" fontId="9" fillId="0" borderId="0" xfId="0" applyFont="1"/>
    <xf numFmtId="0" fontId="0" fillId="0" borderId="11" xfId="0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" fillId="0" borderId="0" xfId="6"/>
    <xf numFmtId="0" fontId="1" fillId="0" borderId="11" xfId="6" applyBorder="1" applyAlignment="1">
      <alignment horizontal="center"/>
    </xf>
    <xf numFmtId="0" fontId="2" fillId="0" borderId="0" xfId="6" applyFont="1"/>
    <xf numFmtId="0" fontId="5" fillId="5" borderId="16" xfId="0" applyFont="1" applyFill="1" applyBorder="1"/>
    <xf numFmtId="0" fontId="5" fillId="5" borderId="17" xfId="0" applyFont="1" applyFill="1" applyBorder="1" applyAlignment="1">
      <alignment horizontal="center"/>
    </xf>
    <xf numFmtId="0" fontId="7" fillId="3" borderId="11" xfId="6" applyFont="1" applyFill="1" applyBorder="1" applyAlignment="1">
      <alignment horizontal="center" vertical="center" wrapText="1"/>
    </xf>
    <xf numFmtId="0" fontId="1" fillId="0" borderId="11" xfId="6" applyBorder="1"/>
    <xf numFmtId="0" fontId="7" fillId="3" borderId="11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7" fillId="3" borderId="43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0" fillId="0" borderId="25" xfId="1" applyNumberFormat="1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1" xfId="0" applyFill="1" applyBorder="1"/>
    <xf numFmtId="10" fontId="0" fillId="0" borderId="11" xfId="1" applyNumberFormat="1" applyFont="1" applyBorder="1" applyAlignment="1">
      <alignment horizontal="center"/>
    </xf>
    <xf numFmtId="0" fontId="7" fillId="3" borderId="11" xfId="0" applyFont="1" applyFill="1" applyBorder="1" applyAlignment="1">
      <alignment horizontal="center" vertical="center" wrapText="1"/>
    </xf>
    <xf numFmtId="0" fontId="24" fillId="4" borderId="16" xfId="2" applyFont="1" applyFill="1" applyBorder="1" applyAlignment="1">
      <alignment horizontal="center" textRotation="90" wrapText="1"/>
    </xf>
    <xf numFmtId="0" fontId="24" fillId="4" borderId="44" xfId="2" applyFont="1" applyFill="1" applyBorder="1" applyAlignment="1">
      <alignment horizontal="center" textRotation="90" wrapText="1"/>
    </xf>
    <xf numFmtId="2" fontId="24" fillId="4" borderId="44" xfId="2" applyNumberFormat="1" applyFont="1" applyFill="1" applyBorder="1" applyAlignment="1">
      <alignment horizontal="center" textRotation="90" wrapText="1"/>
    </xf>
    <xf numFmtId="0" fontId="24" fillId="4" borderId="17" xfId="2" applyFont="1" applyFill="1" applyBorder="1" applyAlignment="1">
      <alignment horizontal="center" textRotation="90" wrapText="1"/>
    </xf>
    <xf numFmtId="20" fontId="0" fillId="4" borderId="13" xfId="0" applyNumberFormat="1" applyFill="1" applyBorder="1" applyAlignment="1">
      <alignment horizontal="center"/>
    </xf>
    <xf numFmtId="20" fontId="0" fillId="4" borderId="14" xfId="0" applyNumberFormat="1" applyFill="1" applyBorder="1" applyAlignment="1">
      <alignment horizontal="center"/>
    </xf>
    <xf numFmtId="20" fontId="0" fillId="4" borderId="15" xfId="0" applyNumberForma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0" fillId="0" borderId="32" xfId="0" applyBorder="1"/>
    <xf numFmtId="1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31" xfId="0" applyBorder="1"/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8" xfId="0" applyBorder="1"/>
    <xf numFmtId="0" fontId="0" fillId="0" borderId="5" xfId="0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1" xfId="0" applyBorder="1"/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41" fontId="0" fillId="0" borderId="11" xfId="5" applyFont="1" applyBorder="1" applyAlignment="1">
      <alignment horizontal="center"/>
    </xf>
    <xf numFmtId="0" fontId="25" fillId="0" borderId="11" xfId="0" applyFont="1" applyBorder="1"/>
    <xf numFmtId="1" fontId="0" fillId="0" borderId="26" xfId="0" applyNumberFormat="1" applyBorder="1" applyAlignment="1">
      <alignment horizontal="center"/>
    </xf>
    <xf numFmtId="1" fontId="0" fillId="0" borderId="45" xfId="0" applyNumberFormat="1" applyBorder="1" applyAlignment="1">
      <alignment horizont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wrapText="1"/>
    </xf>
    <xf numFmtId="0" fontId="0" fillId="2" borderId="11" xfId="0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center" vertical="center"/>
    </xf>
    <xf numFmtId="0" fontId="26" fillId="3" borderId="11" xfId="3" applyFont="1" applyFill="1" applyBorder="1" applyAlignment="1">
      <alignment horizontal="left" vertical="center" wrapText="1"/>
    </xf>
    <xf numFmtId="0" fontId="26" fillId="3" borderId="11" xfId="4" applyFont="1" applyFill="1" applyBorder="1" applyAlignment="1">
      <alignment horizontal="left" vertical="center" wrapText="1"/>
    </xf>
    <xf numFmtId="0" fontId="6" fillId="0" borderId="0" xfId="3"/>
    <xf numFmtId="0" fontId="28" fillId="0" borderId="11" xfId="0" applyFont="1" applyBorder="1" applyAlignment="1">
      <alignment horizontal="left"/>
    </xf>
    <xf numFmtId="0" fontId="4" fillId="0" borderId="11" xfId="3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1" xfId="0" applyFont="1" applyBorder="1"/>
    <xf numFmtId="0" fontId="28" fillId="0" borderId="11" xfId="0" applyFont="1" applyBorder="1" applyAlignment="1">
      <alignment horizontal="center"/>
    </xf>
    <xf numFmtId="2" fontId="28" fillId="0" borderId="11" xfId="0" applyNumberFormat="1" applyFont="1" applyBorder="1" applyAlignment="1">
      <alignment horizontal="center"/>
    </xf>
    <xf numFmtId="0" fontId="2" fillId="37" borderId="46" xfId="0" applyFont="1" applyFill="1" applyBorder="1"/>
    <xf numFmtId="0" fontId="0" fillId="0" borderId="0" xfId="0" applyAlignment="1">
      <alignment horizontal="left"/>
    </xf>
    <xf numFmtId="41" fontId="0" fillId="0" borderId="0" xfId="0" applyNumberFormat="1"/>
    <xf numFmtId="0" fontId="2" fillId="37" borderId="47" xfId="0" applyFont="1" applyFill="1" applyBorder="1" applyAlignment="1">
      <alignment horizontal="left"/>
    </xf>
    <xf numFmtId="41" fontId="2" fillId="37" borderId="47" xfId="0" applyNumberFormat="1" applyFont="1" applyFill="1" applyBorder="1"/>
    <xf numFmtId="0" fontId="0" fillId="2" borderId="6" xfId="0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0" fillId="0" borderId="25" xfId="0" applyBorder="1"/>
    <xf numFmtId="0" fontId="0" fillId="0" borderId="12" xfId="0" applyBorder="1"/>
    <xf numFmtId="0" fontId="0" fillId="0" borderId="27" xfId="0" applyBorder="1"/>
    <xf numFmtId="164" fontId="0" fillId="0" borderId="6" xfId="1" quotePrefix="1" applyNumberFormat="1" applyFont="1" applyFill="1" applyBorder="1" applyAlignment="1">
      <alignment horizontal="center"/>
    </xf>
    <xf numFmtId="164" fontId="0" fillId="0" borderId="27" xfId="1" quotePrefix="1" applyNumberFormat="1" applyFont="1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1" fillId="0" borderId="50" xfId="6" applyBorder="1" applyAlignment="1">
      <alignment horizontal="center"/>
    </xf>
    <xf numFmtId="0" fontId="1" fillId="0" borderId="9" xfId="6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2" xfId="6" applyBorder="1" applyAlignment="1">
      <alignment horizontal="center"/>
    </xf>
    <xf numFmtId="0" fontId="1" fillId="0" borderId="25" xfId="6" applyBorder="1" applyAlignment="1">
      <alignment horizontal="center"/>
    </xf>
    <xf numFmtId="0" fontId="1" fillId="0" borderId="6" xfId="6" applyBorder="1" applyAlignment="1">
      <alignment horizontal="center"/>
    </xf>
    <xf numFmtId="0" fontId="1" fillId="0" borderId="27" xfId="6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" fillId="0" borderId="22" xfId="6" applyBorder="1" applyAlignment="1">
      <alignment horizontal="center"/>
    </xf>
    <xf numFmtId="0" fontId="1" fillId="0" borderId="23" xfId="6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2" xfId="1" quotePrefix="1" applyNumberFormat="1" applyFont="1" applyFill="1" applyBorder="1" applyAlignment="1">
      <alignment horizontal="center"/>
    </xf>
    <xf numFmtId="164" fontId="0" fillId="0" borderId="25" xfId="1" quotePrefix="1" applyNumberFormat="1" applyFont="1" applyFill="1" applyBorder="1" applyAlignment="1">
      <alignment horizontal="center"/>
    </xf>
    <xf numFmtId="41" fontId="0" fillId="0" borderId="31" xfId="5" applyFont="1" applyBorder="1" applyAlignment="1">
      <alignment horizontal="center"/>
    </xf>
    <xf numFmtId="41" fontId="0" fillId="0" borderId="26" xfId="5" applyFont="1" applyBorder="1" applyAlignment="1">
      <alignment horizontal="center"/>
    </xf>
    <xf numFmtId="10" fontId="0" fillId="0" borderId="31" xfId="1" applyNumberFormat="1" applyFont="1" applyBorder="1" applyAlignment="1">
      <alignment horizontal="center"/>
    </xf>
    <xf numFmtId="10" fontId="0" fillId="0" borderId="26" xfId="1" applyNumberFormat="1" applyFont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7" fillId="3" borderId="30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/>
    </xf>
    <xf numFmtId="0" fontId="7" fillId="3" borderId="29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8" xfId="0" applyFont="1" applyFill="1" applyBorder="1" applyAlignment="1">
      <alignment horizontal="center"/>
    </xf>
    <xf numFmtId="0" fontId="0" fillId="2" borderId="49" xfId="0" applyFill="1" applyBorder="1" applyAlignment="1">
      <alignment horizontal="center" vertical="center"/>
    </xf>
    <xf numFmtId="0" fontId="0" fillId="4" borderId="10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/>
    </xf>
    <xf numFmtId="0" fontId="30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1" fillId="2" borderId="11" xfId="0" applyFont="1" applyFill="1" applyBorder="1" applyAlignment="1">
      <alignment horizontal="center"/>
    </xf>
    <xf numFmtId="14" fontId="31" fillId="2" borderId="11" xfId="0" applyNumberFormat="1" applyFont="1" applyFill="1" applyBorder="1" applyAlignment="1">
      <alignment horizontal="center"/>
    </xf>
    <xf numFmtId="0" fontId="31" fillId="38" borderId="11" xfId="0" applyFont="1" applyFill="1" applyBorder="1" applyAlignment="1">
      <alignment horizontal="center"/>
    </xf>
    <xf numFmtId="20" fontId="31" fillId="0" borderId="11" xfId="0" applyNumberFormat="1" applyFont="1" applyBorder="1" applyAlignment="1">
      <alignment horizontal="center"/>
    </xf>
    <xf numFmtId="0" fontId="31" fillId="0" borderId="11" xfId="0" applyFont="1" applyBorder="1" applyAlignment="1">
      <alignment horizontal="center"/>
    </xf>
    <xf numFmtId="9" fontId="31" fillId="38" borderId="11" xfId="1" applyFont="1" applyFill="1" applyBorder="1" applyAlignment="1">
      <alignment horizontal="center"/>
    </xf>
    <xf numFmtId="9" fontId="31" fillId="38" borderId="11" xfId="0" applyNumberFormat="1" applyFont="1" applyFill="1" applyBorder="1" applyAlignment="1">
      <alignment horizontal="center"/>
    </xf>
  </cellXfs>
  <cellStyles count="60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2" xfId="38" builtinId="36" customBuiltin="1"/>
    <cellStyle name="60% - Énfasis3" xfId="42" builtinId="40" customBuiltin="1"/>
    <cellStyle name="60% - Énfasis4" xfId="46" builtinId="44" customBuiltin="1"/>
    <cellStyle name="60% - Énfasis5" xfId="50" builtinId="48" customBuiltin="1"/>
    <cellStyle name="60% - Énfasis6" xfId="54" builtinId="52" customBuiltin="1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Incorrecto" xfId="20" builtinId="27" customBuiltin="1"/>
    <cellStyle name="Millares [0]" xfId="5" builtinId="6"/>
    <cellStyle name="Millares [0] 2" xfId="8" xr:uid="{D3E7D6A0-5E7A-4370-BAB3-E9FAE0E440A2}"/>
    <cellStyle name="Millares [0] 2 2" xfId="13" xr:uid="{D475ECE5-8FEE-4900-9298-99BBBED86F00}"/>
    <cellStyle name="Millares [0] 2 2 2" xfId="57" xr:uid="{250E1A5A-F011-45CD-B2A5-BF1C9B4CFA3F}"/>
    <cellStyle name="Millares [0] 2 3" xfId="56" xr:uid="{3771B54B-61B5-4415-BC39-7BCE86132B5C}"/>
    <cellStyle name="Millares [0] 2 4" xfId="59" xr:uid="{A2D16A17-C3A6-4442-B95E-28B3FBDD6800}"/>
    <cellStyle name="Millares [0] 3" xfId="55" xr:uid="{E2D885A7-B9ED-4493-AFF0-4089B08C8F37}"/>
    <cellStyle name="Millares [0] 4" xfId="58" xr:uid="{72432A7F-0E3B-4E72-8372-FC1D019D6E68}"/>
    <cellStyle name="Neutral" xfId="21" builtinId="28" customBuiltin="1"/>
    <cellStyle name="Normal" xfId="0" builtinId="0"/>
    <cellStyle name="Normal 17" xfId="4" xr:uid="{2742B072-9ECE-4362-87DF-C0D00452BE46}"/>
    <cellStyle name="Normal 2" xfId="9" xr:uid="{41871893-FA5C-472F-BC3F-6FA250B406C6}"/>
    <cellStyle name="Normal 2 2" xfId="2" xr:uid="{FE8D3207-83C8-4B40-B110-C9E41B19A813}"/>
    <cellStyle name="Normal 3" xfId="10" xr:uid="{C9744621-01F9-4B0E-8CE0-4576C3BDA413}"/>
    <cellStyle name="Normal 4" xfId="11" xr:uid="{4E586353-D8D2-484B-8402-28EE35A444DF}"/>
    <cellStyle name="Normal 5" xfId="3" xr:uid="{27C0C6BE-5983-4921-B322-A708F05308BE}"/>
    <cellStyle name="Normal 5 2" xfId="12" xr:uid="{8B066768-19BF-4ECA-B95B-B21E551F5325}"/>
    <cellStyle name="Normal 6" xfId="6" xr:uid="{8204D43A-42D9-4286-B7E8-B88B35C34100}"/>
    <cellStyle name="Notas" xfId="28" builtinId="10" customBuiltin="1"/>
    <cellStyle name="Porcentaje" xfId="1" builtinId="5"/>
    <cellStyle name="Porcentaje 2" xfId="7" xr:uid="{CDA0A09D-2807-4581-93FF-926C79F395D4}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2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7"/>
  <sheetViews>
    <sheetView zoomScaleNormal="100" workbookViewId="0">
      <selection activeCell="A4" sqref="A4:A7"/>
    </sheetView>
  </sheetViews>
  <sheetFormatPr baseColWidth="10" defaultRowHeight="14.4" x14ac:dyDescent="0.3"/>
  <cols>
    <col min="2" max="2" width="13.44140625" bestFit="1" customWidth="1"/>
    <col min="3" max="3" width="23.44140625" bestFit="1" customWidth="1"/>
    <col min="4" max="4" width="10.44140625" customWidth="1"/>
  </cols>
  <sheetData>
    <row r="1" spans="1:3" x14ac:dyDescent="0.3">
      <c r="A1" s="2" t="s">
        <v>26</v>
      </c>
    </row>
    <row r="2" spans="1:3" ht="15" thickBot="1" x14ac:dyDescent="0.35"/>
    <row r="3" spans="1:3" x14ac:dyDescent="0.3">
      <c r="A3" s="21" t="s">
        <v>22</v>
      </c>
      <c r="B3" s="22" t="s">
        <v>23</v>
      </c>
      <c r="C3" s="23" t="s">
        <v>27</v>
      </c>
    </row>
    <row r="4" spans="1:3" x14ac:dyDescent="0.3">
      <c r="A4" s="13">
        <v>1031</v>
      </c>
      <c r="B4" s="13" t="s">
        <v>186</v>
      </c>
      <c r="C4" s="68" t="s">
        <v>189</v>
      </c>
    </row>
    <row r="5" spans="1:3" x14ac:dyDescent="0.3">
      <c r="A5" s="13">
        <v>1038</v>
      </c>
      <c r="B5" s="13" t="s">
        <v>187</v>
      </c>
      <c r="C5" s="68" t="s">
        <v>189</v>
      </c>
    </row>
    <row r="6" spans="1:3" x14ac:dyDescent="0.3">
      <c r="A6" s="13">
        <v>1054</v>
      </c>
      <c r="B6" s="13" t="s">
        <v>188</v>
      </c>
      <c r="C6" s="68" t="s">
        <v>190</v>
      </c>
    </row>
    <row r="7" spans="1:3" x14ac:dyDescent="0.3">
      <c r="A7" s="13">
        <v>1056</v>
      </c>
      <c r="B7" s="13" t="s">
        <v>171</v>
      </c>
      <c r="C7" s="68" t="s">
        <v>189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92D050"/>
  </sheetPr>
  <dimension ref="A1:F7"/>
  <sheetViews>
    <sheetView zoomScaleNormal="100" workbookViewId="0">
      <selection activeCell="A3" sqref="A3:F7"/>
    </sheetView>
  </sheetViews>
  <sheetFormatPr baseColWidth="10" defaultRowHeight="14.4" x14ac:dyDescent="0.3"/>
  <cols>
    <col min="1" max="1" width="10.21875" bestFit="1" customWidth="1"/>
    <col min="2" max="4" width="9.5546875" customWidth="1"/>
    <col min="5" max="6" width="12.21875" customWidth="1"/>
  </cols>
  <sheetData>
    <row r="1" spans="1:6" x14ac:dyDescent="0.3">
      <c r="A1" s="4" t="s">
        <v>33</v>
      </c>
      <c r="B1" s="4"/>
      <c r="C1" s="4"/>
      <c r="D1" s="4"/>
    </row>
    <row r="2" spans="1:6" ht="15" thickBot="1" x14ac:dyDescent="0.35"/>
    <row r="3" spans="1:6" ht="31.5" customHeight="1" x14ac:dyDescent="0.3">
      <c r="A3" s="19" t="s">
        <v>16</v>
      </c>
      <c r="B3" s="19" t="s">
        <v>34</v>
      </c>
      <c r="C3" s="19" t="s">
        <v>35</v>
      </c>
      <c r="D3" s="19" t="s">
        <v>36</v>
      </c>
      <c r="E3" s="19" t="s">
        <v>37</v>
      </c>
      <c r="F3" s="20" t="s">
        <v>38</v>
      </c>
    </row>
    <row r="4" spans="1:6" x14ac:dyDescent="0.3">
      <c r="A4" s="13">
        <v>1031</v>
      </c>
      <c r="B4" s="67">
        <v>3074.9395873001999</v>
      </c>
      <c r="C4" s="67">
        <v>1633.25</v>
      </c>
      <c r="D4" s="67">
        <v>1048.1428571429001</v>
      </c>
      <c r="E4" s="67">
        <v>281.2105263158</v>
      </c>
      <c r="F4" s="67">
        <v>156.42105263159999</v>
      </c>
    </row>
    <row r="5" spans="1:6" x14ac:dyDescent="0.3">
      <c r="A5" s="13">
        <v>1038</v>
      </c>
      <c r="B5" s="67">
        <v>5013.8787034796997</v>
      </c>
      <c r="C5" s="67">
        <v>2734.4897788167</v>
      </c>
      <c r="D5" s="67">
        <v>1834.7142857143001</v>
      </c>
      <c r="E5" s="67">
        <v>358.63157894739999</v>
      </c>
      <c r="F5" s="67">
        <v>186</v>
      </c>
    </row>
    <row r="6" spans="1:6" x14ac:dyDescent="0.3">
      <c r="A6" s="13">
        <v>1054</v>
      </c>
      <c r="B6" s="67">
        <v>3478.9523961419</v>
      </c>
      <c r="C6" s="67">
        <v>1762.25</v>
      </c>
      <c r="D6" s="67">
        <v>1237.7142857143001</v>
      </c>
      <c r="E6" s="67">
        <v>300.05263157889999</v>
      </c>
      <c r="F6" s="67">
        <v>199.84210526320001</v>
      </c>
    </row>
    <row r="7" spans="1:6" x14ac:dyDescent="0.3">
      <c r="A7" s="13">
        <v>1056</v>
      </c>
      <c r="B7" s="67">
        <v>4465.8421052632002</v>
      </c>
      <c r="C7" s="67">
        <v>1995</v>
      </c>
      <c r="D7" s="67">
        <v>1087.4285714286</v>
      </c>
      <c r="E7" s="67">
        <v>475.26315789469999</v>
      </c>
      <c r="F7" s="67">
        <v>379.63157894739999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sheetPr>
    <tabColor rgb="FF92D050"/>
  </sheetPr>
  <dimension ref="A1:E21"/>
  <sheetViews>
    <sheetView zoomScaleNormal="100" workbookViewId="0"/>
  </sheetViews>
  <sheetFormatPr baseColWidth="10" defaultRowHeight="14.4" x14ac:dyDescent="0.3"/>
  <cols>
    <col min="1" max="1" width="9.44140625" style="12" customWidth="1"/>
    <col min="2" max="2" width="107.77734375" bestFit="1" customWidth="1"/>
    <col min="3" max="3" width="10.21875" bestFit="1" customWidth="1"/>
    <col min="4" max="4" width="9.44140625" bestFit="1" customWidth="1"/>
    <col min="5" max="5" width="26.44140625" bestFit="1" customWidth="1"/>
    <col min="6" max="7" width="10.21875" bestFit="1" customWidth="1"/>
    <col min="8" max="8" width="9.44140625" customWidth="1"/>
    <col min="9" max="9" width="9.44140625" bestFit="1" customWidth="1"/>
    <col min="19" max="19" width="18.5546875" bestFit="1" customWidth="1"/>
  </cols>
  <sheetData>
    <row r="1" spans="1:5" x14ac:dyDescent="0.3">
      <c r="A1" s="4" t="s">
        <v>39</v>
      </c>
      <c r="B1" s="4"/>
      <c r="C1" s="4"/>
      <c r="D1" s="4"/>
      <c r="E1" s="4"/>
    </row>
    <row r="2" spans="1:5" x14ac:dyDescent="0.3">
      <c r="A2"/>
    </row>
    <row r="3" spans="1:5" ht="15" thickBot="1" x14ac:dyDescent="0.35"/>
    <row r="4" spans="1:5" x14ac:dyDescent="0.3">
      <c r="A4" s="147" t="s">
        <v>40</v>
      </c>
      <c r="B4" s="148"/>
    </row>
    <row r="5" spans="1:5" ht="15" thickBot="1" x14ac:dyDescent="0.35">
      <c r="A5" s="149" t="s">
        <v>41</v>
      </c>
      <c r="B5" s="150"/>
      <c r="C5" s="10"/>
      <c r="D5" s="10"/>
      <c r="E5" s="10"/>
    </row>
    <row r="6" spans="1:5" x14ac:dyDescent="0.3">
      <c r="A6" s="16">
        <v>0</v>
      </c>
      <c r="B6" s="8" t="s">
        <v>49</v>
      </c>
      <c r="C6" s="10"/>
      <c r="D6" s="10"/>
      <c r="E6" s="10"/>
    </row>
    <row r="7" spans="1:5" x14ac:dyDescent="0.3">
      <c r="A7" s="14" t="s">
        <v>42</v>
      </c>
      <c r="B7" s="6" t="s">
        <v>50</v>
      </c>
      <c r="C7" s="10"/>
      <c r="D7" s="10"/>
      <c r="E7" s="10"/>
    </row>
    <row r="8" spans="1:5" x14ac:dyDescent="0.3">
      <c r="A8" s="14" t="s">
        <v>43</v>
      </c>
      <c r="B8" s="6" t="s">
        <v>51</v>
      </c>
      <c r="C8" s="10"/>
      <c r="D8" s="10"/>
      <c r="E8" s="10"/>
    </row>
    <row r="9" spans="1:5" x14ac:dyDescent="0.3">
      <c r="A9" s="14">
        <v>2</v>
      </c>
      <c r="B9" s="6" t="s">
        <v>52</v>
      </c>
      <c r="C9" s="10"/>
      <c r="D9" s="10"/>
      <c r="E9" s="10"/>
    </row>
    <row r="10" spans="1:5" ht="27.6" customHeight="1" x14ac:dyDescent="0.3">
      <c r="A10" s="14">
        <v>3</v>
      </c>
      <c r="B10" s="6" t="s">
        <v>53</v>
      </c>
      <c r="C10" s="10"/>
      <c r="D10" s="10"/>
      <c r="E10" s="10"/>
    </row>
    <row r="11" spans="1:5" x14ac:dyDescent="0.3">
      <c r="A11" s="145" t="s">
        <v>44</v>
      </c>
      <c r="B11" s="6" t="s">
        <v>54</v>
      </c>
      <c r="C11" s="10"/>
      <c r="D11" s="10"/>
      <c r="E11" s="10"/>
    </row>
    <row r="12" spans="1:5" x14ac:dyDescent="0.3">
      <c r="A12" s="145"/>
      <c r="B12" s="6" t="s">
        <v>55</v>
      </c>
      <c r="C12" s="10"/>
      <c r="D12" s="10"/>
      <c r="E12" s="10"/>
    </row>
    <row r="13" spans="1:5" x14ac:dyDescent="0.3">
      <c r="A13" s="145"/>
      <c r="B13" s="6" t="s">
        <v>56</v>
      </c>
      <c r="C13" s="10"/>
      <c r="D13" s="10"/>
      <c r="E13" s="10"/>
    </row>
    <row r="14" spans="1:5" x14ac:dyDescent="0.3">
      <c r="A14" s="145" t="s">
        <v>45</v>
      </c>
      <c r="B14" s="6" t="s">
        <v>57</v>
      </c>
      <c r="C14" s="10"/>
      <c r="D14" s="10"/>
      <c r="E14" s="10"/>
    </row>
    <row r="15" spans="1:5" x14ac:dyDescent="0.3">
      <c r="A15" s="145"/>
      <c r="B15" s="6" t="s">
        <v>58</v>
      </c>
      <c r="C15" s="10"/>
      <c r="D15" s="10"/>
      <c r="E15" s="10"/>
    </row>
    <row r="16" spans="1:5" x14ac:dyDescent="0.3">
      <c r="A16" s="145"/>
      <c r="B16" s="6" t="s">
        <v>59</v>
      </c>
      <c r="C16" s="10"/>
      <c r="D16" s="10"/>
      <c r="E16" s="10"/>
    </row>
    <row r="17" spans="1:5" x14ac:dyDescent="0.3">
      <c r="A17" s="146" t="s">
        <v>46</v>
      </c>
      <c r="B17" s="6" t="s">
        <v>54</v>
      </c>
      <c r="C17" s="10"/>
      <c r="D17" s="10"/>
      <c r="E17" s="10"/>
    </row>
    <row r="18" spans="1:5" x14ac:dyDescent="0.3">
      <c r="A18" s="146"/>
      <c r="B18" s="6" t="s">
        <v>60</v>
      </c>
      <c r="C18" s="10"/>
      <c r="D18" s="10"/>
      <c r="E18" s="10"/>
    </row>
    <row r="19" spans="1:5" x14ac:dyDescent="0.3">
      <c r="A19" s="145" t="s">
        <v>47</v>
      </c>
      <c r="B19" s="6" t="s">
        <v>61</v>
      </c>
      <c r="C19" s="10"/>
      <c r="D19" s="10"/>
      <c r="E19" s="10"/>
    </row>
    <row r="20" spans="1:5" x14ac:dyDescent="0.3">
      <c r="A20" s="145"/>
      <c r="B20" s="6" t="s">
        <v>62</v>
      </c>
      <c r="C20" s="10"/>
      <c r="D20" s="10"/>
      <c r="E20" s="10"/>
    </row>
    <row r="21" spans="1:5" ht="15" thickBot="1" x14ac:dyDescent="0.35">
      <c r="A21" s="15" t="s">
        <v>48</v>
      </c>
      <c r="B21" s="5" t="s">
        <v>63</v>
      </c>
      <c r="C21" s="10"/>
      <c r="D21" s="10"/>
      <c r="E21" s="10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0028F-7A80-4A6F-8785-93D73EBB09AD}">
  <sheetPr>
    <tabColor rgb="FF92D050"/>
  </sheetPr>
  <dimension ref="A1:S23"/>
  <sheetViews>
    <sheetView zoomScale="110" zoomScaleNormal="110" workbookViewId="0"/>
  </sheetViews>
  <sheetFormatPr baseColWidth="10" defaultRowHeight="14.4" x14ac:dyDescent="0.3"/>
  <cols>
    <col min="1" max="1" width="4.21875" style="12" customWidth="1"/>
    <col min="2" max="3" width="10.21875" customWidth="1"/>
    <col min="4" max="4" width="8.77734375" customWidth="1"/>
    <col min="5" max="5" width="21" customWidth="1"/>
    <col min="6" max="6" width="8.88671875" customWidth="1"/>
    <col min="7" max="7" width="10.21875" customWidth="1"/>
    <col min="8" max="8" width="9.44140625" customWidth="1"/>
    <col min="9" max="9" width="9.44140625" bestFit="1" customWidth="1"/>
    <col min="10" max="11" width="11.5546875" customWidth="1"/>
    <col min="19" max="19" width="18.5546875" bestFit="1" customWidth="1"/>
  </cols>
  <sheetData>
    <row r="1" spans="1:19" s="152" customFormat="1" ht="48" x14ac:dyDescent="0.3">
      <c r="A1" s="151" t="s">
        <v>222</v>
      </c>
      <c r="B1" s="151" t="s">
        <v>223</v>
      </c>
      <c r="C1" s="151" t="s">
        <v>224</v>
      </c>
      <c r="D1" s="151" t="s">
        <v>164</v>
      </c>
      <c r="E1" s="151" t="s">
        <v>168</v>
      </c>
      <c r="F1" s="151" t="s">
        <v>16</v>
      </c>
      <c r="G1" s="151" t="s">
        <v>225</v>
      </c>
      <c r="H1" s="151" t="s">
        <v>226</v>
      </c>
      <c r="I1" s="151" t="s">
        <v>227</v>
      </c>
      <c r="J1" s="151" t="s">
        <v>228</v>
      </c>
      <c r="K1" s="151" t="s">
        <v>229</v>
      </c>
      <c r="L1" s="151" t="s">
        <v>230</v>
      </c>
      <c r="M1" s="151" t="s">
        <v>231</v>
      </c>
      <c r="N1" s="151" t="s">
        <v>232</v>
      </c>
      <c r="O1" s="151" t="s">
        <v>233</v>
      </c>
      <c r="P1" s="151" t="s">
        <v>234</v>
      </c>
      <c r="Q1" s="151" t="s">
        <v>235</v>
      </c>
      <c r="R1" s="151" t="s">
        <v>236</v>
      </c>
      <c r="S1" s="151" t="s">
        <v>237</v>
      </c>
    </row>
    <row r="2" spans="1:19" x14ac:dyDescent="0.3">
      <c r="A2" s="153">
        <v>1</v>
      </c>
      <c r="B2" s="154">
        <v>45862</v>
      </c>
      <c r="C2" s="154" t="s">
        <v>175</v>
      </c>
      <c r="D2" s="153" t="s">
        <v>201</v>
      </c>
      <c r="E2" s="153" t="s">
        <v>206</v>
      </c>
      <c r="F2" s="155">
        <v>1031</v>
      </c>
      <c r="G2" s="155" t="s">
        <v>142</v>
      </c>
      <c r="H2" s="155">
        <v>90</v>
      </c>
      <c r="I2" s="156">
        <v>0.27500000000000002</v>
      </c>
      <c r="J2" s="156">
        <f>TIME(HOUR(I2),_xlfn.FLOOR.MATH(MINUTE(I2),30),0)</f>
        <v>0.27083333333333331</v>
      </c>
      <c r="K2" s="156">
        <f>TIME(HOUR(I2),0,0)</f>
        <v>0.25</v>
      </c>
      <c r="L2" s="157" t="s">
        <v>238</v>
      </c>
      <c r="M2" s="158">
        <v>0</v>
      </c>
      <c r="N2" s="158">
        <f>O2/H2</f>
        <v>0.15555555555555556</v>
      </c>
      <c r="O2" s="155">
        <v>14</v>
      </c>
      <c r="P2" s="155">
        <v>10</v>
      </c>
      <c r="Q2" s="155">
        <v>0</v>
      </c>
      <c r="R2" s="157">
        <v>0</v>
      </c>
      <c r="S2" s="157"/>
    </row>
    <row r="3" spans="1:19" x14ac:dyDescent="0.3">
      <c r="A3" s="153">
        <v>2</v>
      </c>
      <c r="B3" s="154">
        <v>45862</v>
      </c>
      <c r="C3" s="154" t="s">
        <v>175</v>
      </c>
      <c r="D3" s="153" t="s">
        <v>201</v>
      </c>
      <c r="E3" s="153" t="s">
        <v>206</v>
      </c>
      <c r="F3" s="155">
        <v>1031</v>
      </c>
      <c r="G3" s="155" t="s">
        <v>142</v>
      </c>
      <c r="H3" s="155">
        <v>90</v>
      </c>
      <c r="I3" s="156">
        <v>0.28402777777777777</v>
      </c>
      <c r="J3" s="156">
        <f t="shared" ref="J3:J23" si="0">TIME(HOUR(I3),_xlfn.FLOOR.MATH(MINUTE(I3),30),0)</f>
        <v>0.27083333333333331</v>
      </c>
      <c r="K3" s="156">
        <f t="shared" ref="K3:K23" si="1">TIME(HOUR(I3),0,0)</f>
        <v>0.25</v>
      </c>
      <c r="L3" s="155" t="s">
        <v>239</v>
      </c>
      <c r="M3" s="158">
        <v>0</v>
      </c>
      <c r="N3" s="158">
        <f t="shared" ref="N3:N23" si="2">O3/H3</f>
        <v>0.17777777777777778</v>
      </c>
      <c r="O3" s="155">
        <v>16</v>
      </c>
      <c r="P3" s="155">
        <v>7</v>
      </c>
      <c r="Q3" s="155">
        <v>0</v>
      </c>
      <c r="R3" s="157">
        <v>0</v>
      </c>
      <c r="S3" s="157"/>
    </row>
    <row r="4" spans="1:19" x14ac:dyDescent="0.3">
      <c r="A4" s="153">
        <v>3</v>
      </c>
      <c r="B4" s="154">
        <v>45862</v>
      </c>
      <c r="C4" s="154" t="s">
        <v>175</v>
      </c>
      <c r="D4" s="153" t="s">
        <v>201</v>
      </c>
      <c r="E4" s="153" t="s">
        <v>206</v>
      </c>
      <c r="F4" s="155">
        <v>1031</v>
      </c>
      <c r="G4" s="155" t="s">
        <v>142</v>
      </c>
      <c r="H4" s="155">
        <v>90</v>
      </c>
      <c r="I4" s="156">
        <v>0.29236111111111113</v>
      </c>
      <c r="J4" s="156">
        <f t="shared" si="0"/>
        <v>0.29166666666666669</v>
      </c>
      <c r="K4" s="156">
        <f t="shared" si="1"/>
        <v>0.29166666666666669</v>
      </c>
      <c r="L4" s="155" t="s">
        <v>240</v>
      </c>
      <c r="M4" s="158">
        <v>0</v>
      </c>
      <c r="N4" s="158">
        <f t="shared" si="2"/>
        <v>0.22222222222222221</v>
      </c>
      <c r="O4" s="155">
        <v>20</v>
      </c>
      <c r="P4" s="155">
        <v>9</v>
      </c>
      <c r="Q4" s="155">
        <v>0</v>
      </c>
      <c r="R4" s="157">
        <v>0</v>
      </c>
      <c r="S4" s="157"/>
    </row>
    <row r="5" spans="1:19" x14ac:dyDescent="0.3">
      <c r="A5" s="153">
        <v>4</v>
      </c>
      <c r="B5" s="154">
        <v>45862</v>
      </c>
      <c r="C5" s="154" t="s">
        <v>175</v>
      </c>
      <c r="D5" s="153" t="s">
        <v>201</v>
      </c>
      <c r="E5" s="153" t="s">
        <v>206</v>
      </c>
      <c r="F5" s="155">
        <v>1031</v>
      </c>
      <c r="G5" s="155" t="s">
        <v>142</v>
      </c>
      <c r="H5" s="155">
        <v>90</v>
      </c>
      <c r="I5" s="156">
        <v>0.2986111111111111</v>
      </c>
      <c r="J5" s="156">
        <f t="shared" si="0"/>
        <v>0.29166666666666669</v>
      </c>
      <c r="K5" s="156">
        <f t="shared" si="1"/>
        <v>0.29166666666666669</v>
      </c>
      <c r="L5" s="157" t="s">
        <v>241</v>
      </c>
      <c r="M5" s="158">
        <v>0</v>
      </c>
      <c r="N5" s="158">
        <f t="shared" si="2"/>
        <v>0.16666666666666666</v>
      </c>
      <c r="O5" s="155">
        <v>15</v>
      </c>
      <c r="P5" s="155">
        <v>6</v>
      </c>
      <c r="Q5" s="155">
        <v>0</v>
      </c>
      <c r="R5" s="157">
        <v>0</v>
      </c>
      <c r="S5" s="157"/>
    </row>
    <row r="6" spans="1:19" x14ac:dyDescent="0.3">
      <c r="A6" s="153">
        <v>5</v>
      </c>
      <c r="B6" s="154">
        <v>45862</v>
      </c>
      <c r="C6" s="154" t="s">
        <v>175</v>
      </c>
      <c r="D6" s="153" t="s">
        <v>201</v>
      </c>
      <c r="E6" s="153" t="s">
        <v>206</v>
      </c>
      <c r="F6" s="155">
        <v>1031</v>
      </c>
      <c r="G6" s="155" t="s">
        <v>142</v>
      </c>
      <c r="H6" s="155">
        <v>90</v>
      </c>
      <c r="I6" s="156">
        <v>0.30555555555555558</v>
      </c>
      <c r="J6" s="156">
        <f t="shared" si="0"/>
        <v>0.29166666666666669</v>
      </c>
      <c r="K6" s="156">
        <f t="shared" si="1"/>
        <v>0.29166666666666669</v>
      </c>
      <c r="L6" s="155" t="s">
        <v>242</v>
      </c>
      <c r="M6" s="158">
        <v>0</v>
      </c>
      <c r="N6" s="158">
        <f t="shared" si="2"/>
        <v>0.15555555555555556</v>
      </c>
      <c r="O6" s="155">
        <v>14</v>
      </c>
      <c r="P6" s="155">
        <v>4</v>
      </c>
      <c r="Q6" s="155">
        <v>0</v>
      </c>
      <c r="R6" s="157">
        <v>0</v>
      </c>
      <c r="S6" s="157"/>
    </row>
    <row r="7" spans="1:19" x14ac:dyDescent="0.3">
      <c r="A7" s="153">
        <v>6</v>
      </c>
      <c r="B7" s="154">
        <v>45862</v>
      </c>
      <c r="C7" s="154" t="s">
        <v>175</v>
      </c>
      <c r="D7" s="153" t="s">
        <v>201</v>
      </c>
      <c r="E7" s="153" t="s">
        <v>206</v>
      </c>
      <c r="F7" s="155">
        <v>1031</v>
      </c>
      <c r="G7" s="155" t="s">
        <v>142</v>
      </c>
      <c r="H7" s="155">
        <v>90</v>
      </c>
      <c r="I7" s="156">
        <v>0.3125</v>
      </c>
      <c r="J7" s="156">
        <f t="shared" si="0"/>
        <v>0.3125</v>
      </c>
      <c r="K7" s="156">
        <f t="shared" si="1"/>
        <v>0.29166666666666669</v>
      </c>
      <c r="L7" s="155" t="s">
        <v>243</v>
      </c>
      <c r="M7" s="158">
        <v>0</v>
      </c>
      <c r="N7" s="158">
        <f t="shared" si="2"/>
        <v>0.17777777777777778</v>
      </c>
      <c r="O7" s="155">
        <v>16</v>
      </c>
      <c r="P7" s="155">
        <v>16</v>
      </c>
      <c r="Q7" s="155">
        <v>0</v>
      </c>
      <c r="R7" s="157">
        <v>0</v>
      </c>
      <c r="S7" s="157"/>
    </row>
    <row r="8" spans="1:19" x14ac:dyDescent="0.3">
      <c r="A8" s="153">
        <v>7</v>
      </c>
      <c r="B8" s="154">
        <v>45862</v>
      </c>
      <c r="C8" s="154" t="s">
        <v>175</v>
      </c>
      <c r="D8" s="153" t="s">
        <v>201</v>
      </c>
      <c r="E8" s="153" t="s">
        <v>206</v>
      </c>
      <c r="F8" s="155">
        <v>1031</v>
      </c>
      <c r="G8" s="155" t="s">
        <v>142</v>
      </c>
      <c r="H8" s="155">
        <v>90</v>
      </c>
      <c r="I8" s="156">
        <v>0.32361111111111113</v>
      </c>
      <c r="J8" s="156">
        <f t="shared" si="0"/>
        <v>0.3125</v>
      </c>
      <c r="K8" s="156">
        <f t="shared" si="1"/>
        <v>0.29166666666666669</v>
      </c>
      <c r="L8" s="157" t="s">
        <v>244</v>
      </c>
      <c r="M8" s="158">
        <v>0</v>
      </c>
      <c r="N8" s="158">
        <f t="shared" si="2"/>
        <v>0.1</v>
      </c>
      <c r="O8" s="155">
        <v>9</v>
      </c>
      <c r="P8" s="155">
        <v>9</v>
      </c>
      <c r="Q8" s="155">
        <v>0</v>
      </c>
      <c r="R8" s="157">
        <v>0</v>
      </c>
      <c r="S8" s="157"/>
    </row>
    <row r="9" spans="1:19" x14ac:dyDescent="0.3">
      <c r="A9" s="153">
        <v>8</v>
      </c>
      <c r="B9" s="154">
        <v>45862</v>
      </c>
      <c r="C9" s="154" t="s">
        <v>175</v>
      </c>
      <c r="D9" s="153" t="s">
        <v>201</v>
      </c>
      <c r="E9" s="153" t="s">
        <v>206</v>
      </c>
      <c r="F9" s="155">
        <v>1031</v>
      </c>
      <c r="G9" s="155" t="s">
        <v>142</v>
      </c>
      <c r="H9" s="155">
        <v>90</v>
      </c>
      <c r="I9" s="156">
        <v>0.33124999999999999</v>
      </c>
      <c r="J9" s="156">
        <f t="shared" si="0"/>
        <v>0.3125</v>
      </c>
      <c r="K9" s="156">
        <f t="shared" si="1"/>
        <v>0.29166666666666669</v>
      </c>
      <c r="L9" s="155" t="s">
        <v>245</v>
      </c>
      <c r="M9" s="158">
        <v>0</v>
      </c>
      <c r="N9" s="158">
        <f t="shared" si="2"/>
        <v>0.12222222222222222</v>
      </c>
      <c r="O9" s="155">
        <v>11</v>
      </c>
      <c r="P9" s="155">
        <v>11</v>
      </c>
      <c r="Q9" s="155">
        <v>0</v>
      </c>
      <c r="R9" s="157">
        <v>0</v>
      </c>
      <c r="S9" s="157"/>
    </row>
    <row r="10" spans="1:19" x14ac:dyDescent="0.3">
      <c r="A10" s="153">
        <v>9</v>
      </c>
      <c r="B10" s="154">
        <v>45862</v>
      </c>
      <c r="C10" s="154" t="s">
        <v>175</v>
      </c>
      <c r="D10" s="153" t="s">
        <v>201</v>
      </c>
      <c r="E10" s="153" t="s">
        <v>206</v>
      </c>
      <c r="F10" s="155">
        <v>1031</v>
      </c>
      <c r="G10" s="155" t="s">
        <v>142</v>
      </c>
      <c r="H10" s="155">
        <v>90</v>
      </c>
      <c r="I10" s="156">
        <v>0.33680555555555558</v>
      </c>
      <c r="J10" s="156">
        <f t="shared" si="0"/>
        <v>0.33333333333333331</v>
      </c>
      <c r="K10" s="156">
        <f t="shared" si="1"/>
        <v>0.33333333333333331</v>
      </c>
      <c r="L10" s="155" t="s">
        <v>246</v>
      </c>
      <c r="M10" s="158">
        <v>0</v>
      </c>
      <c r="N10" s="158">
        <f t="shared" si="2"/>
        <v>8.8888888888888892E-2</v>
      </c>
      <c r="O10" s="155">
        <v>8</v>
      </c>
      <c r="P10" s="155">
        <v>8</v>
      </c>
      <c r="Q10" s="155">
        <v>0</v>
      </c>
      <c r="R10" s="157">
        <v>0</v>
      </c>
      <c r="S10" s="157"/>
    </row>
    <row r="11" spans="1:19" x14ac:dyDescent="0.3">
      <c r="A11" s="153">
        <v>10</v>
      </c>
      <c r="B11" s="154">
        <v>45862</v>
      </c>
      <c r="C11" s="154" t="s">
        <v>175</v>
      </c>
      <c r="D11" s="153" t="s">
        <v>201</v>
      </c>
      <c r="E11" s="153" t="s">
        <v>206</v>
      </c>
      <c r="F11" s="155">
        <v>1031</v>
      </c>
      <c r="G11" s="155" t="s">
        <v>142</v>
      </c>
      <c r="H11" s="155">
        <v>90</v>
      </c>
      <c r="I11" s="156">
        <v>0.34236111111111112</v>
      </c>
      <c r="J11" s="156">
        <f t="shared" si="0"/>
        <v>0.33333333333333331</v>
      </c>
      <c r="K11" s="156">
        <f t="shared" si="1"/>
        <v>0.33333333333333331</v>
      </c>
      <c r="L11" s="157" t="s">
        <v>247</v>
      </c>
      <c r="M11" s="158">
        <v>0</v>
      </c>
      <c r="N11" s="158">
        <f t="shared" si="2"/>
        <v>7.7777777777777779E-2</v>
      </c>
      <c r="O11" s="155">
        <v>7</v>
      </c>
      <c r="P11" s="155">
        <v>7</v>
      </c>
      <c r="Q11" s="155">
        <v>0</v>
      </c>
      <c r="R11" s="157">
        <v>0</v>
      </c>
      <c r="S11" s="157"/>
    </row>
    <row r="12" spans="1:19" x14ac:dyDescent="0.3">
      <c r="A12" s="153">
        <v>11</v>
      </c>
      <c r="B12" s="154">
        <v>45862</v>
      </c>
      <c r="C12" s="154" t="s">
        <v>175</v>
      </c>
      <c r="D12" s="153" t="s">
        <v>201</v>
      </c>
      <c r="E12" s="153" t="s">
        <v>206</v>
      </c>
      <c r="F12" s="155">
        <v>1031</v>
      </c>
      <c r="G12" s="155" t="s">
        <v>142</v>
      </c>
      <c r="H12" s="155">
        <v>90</v>
      </c>
      <c r="I12" s="156">
        <v>0.35347222222222224</v>
      </c>
      <c r="J12" s="156">
        <f t="shared" si="0"/>
        <v>0.33333333333333331</v>
      </c>
      <c r="K12" s="156">
        <f t="shared" si="1"/>
        <v>0.33333333333333331</v>
      </c>
      <c r="L12" s="155" t="s">
        <v>248</v>
      </c>
      <c r="M12" s="158">
        <v>0</v>
      </c>
      <c r="N12" s="158">
        <f t="shared" si="2"/>
        <v>6.6666666666666666E-2</v>
      </c>
      <c r="O12" s="155">
        <v>6</v>
      </c>
      <c r="P12" s="155">
        <v>6</v>
      </c>
      <c r="Q12" s="155">
        <v>0</v>
      </c>
      <c r="R12" s="157">
        <v>0</v>
      </c>
      <c r="S12" s="157"/>
    </row>
    <row r="13" spans="1:19" x14ac:dyDescent="0.3">
      <c r="A13" s="153">
        <v>12</v>
      </c>
      <c r="B13" s="154">
        <v>45862</v>
      </c>
      <c r="C13" s="154" t="s">
        <v>175</v>
      </c>
      <c r="D13" s="153" t="s">
        <v>201</v>
      </c>
      <c r="E13" s="153" t="s">
        <v>206</v>
      </c>
      <c r="F13" s="155">
        <v>1038</v>
      </c>
      <c r="G13" s="155" t="s">
        <v>142</v>
      </c>
      <c r="H13" s="155">
        <v>90</v>
      </c>
      <c r="I13" s="156">
        <v>0.27291666666666664</v>
      </c>
      <c r="J13" s="156">
        <f t="shared" si="0"/>
        <v>0.27083333333333331</v>
      </c>
      <c r="K13" s="156">
        <f t="shared" si="1"/>
        <v>0.25</v>
      </c>
      <c r="L13" s="157" t="s">
        <v>249</v>
      </c>
      <c r="M13" s="158">
        <v>0</v>
      </c>
      <c r="N13" s="158">
        <f t="shared" si="2"/>
        <v>0.16666666666666666</v>
      </c>
      <c r="O13" s="155">
        <v>15</v>
      </c>
      <c r="P13" s="155">
        <v>11</v>
      </c>
      <c r="Q13" s="155">
        <v>0</v>
      </c>
      <c r="R13" s="157">
        <v>0</v>
      </c>
      <c r="S13" s="157"/>
    </row>
    <row r="14" spans="1:19" x14ac:dyDescent="0.3">
      <c r="A14" s="153">
        <v>13</v>
      </c>
      <c r="B14" s="154">
        <v>45862</v>
      </c>
      <c r="C14" s="154" t="s">
        <v>175</v>
      </c>
      <c r="D14" s="153" t="s">
        <v>201</v>
      </c>
      <c r="E14" s="153" t="s">
        <v>206</v>
      </c>
      <c r="F14" s="155">
        <v>1038</v>
      </c>
      <c r="G14" s="155" t="s">
        <v>142</v>
      </c>
      <c r="H14" s="155">
        <v>90</v>
      </c>
      <c r="I14" s="156">
        <v>0.27708333333333335</v>
      </c>
      <c r="J14" s="156">
        <f t="shared" si="0"/>
        <v>0.27083333333333331</v>
      </c>
      <c r="K14" s="156">
        <f t="shared" si="1"/>
        <v>0.25</v>
      </c>
      <c r="L14" s="155" t="s">
        <v>250</v>
      </c>
      <c r="M14" s="158">
        <v>0</v>
      </c>
      <c r="N14" s="158">
        <f t="shared" si="2"/>
        <v>0.14444444444444443</v>
      </c>
      <c r="O14" s="155">
        <v>13</v>
      </c>
      <c r="P14" s="155">
        <v>10</v>
      </c>
      <c r="Q14" s="155">
        <v>0</v>
      </c>
      <c r="R14" s="157">
        <v>0</v>
      </c>
      <c r="S14" s="157"/>
    </row>
    <row r="15" spans="1:19" x14ac:dyDescent="0.3">
      <c r="A15" s="153">
        <v>14</v>
      </c>
      <c r="B15" s="154">
        <v>45862</v>
      </c>
      <c r="C15" s="154" t="s">
        <v>175</v>
      </c>
      <c r="D15" s="153" t="s">
        <v>201</v>
      </c>
      <c r="E15" s="153" t="s">
        <v>206</v>
      </c>
      <c r="F15" s="155">
        <v>1038</v>
      </c>
      <c r="G15" s="155" t="s">
        <v>142</v>
      </c>
      <c r="H15" s="155">
        <v>90</v>
      </c>
      <c r="I15" s="156">
        <v>0.28541666666666665</v>
      </c>
      <c r="J15" s="156">
        <f t="shared" si="0"/>
        <v>0.27083333333333331</v>
      </c>
      <c r="K15" s="156">
        <f t="shared" si="1"/>
        <v>0.25</v>
      </c>
      <c r="L15" s="155" t="s">
        <v>251</v>
      </c>
      <c r="M15" s="158">
        <v>0</v>
      </c>
      <c r="N15" s="158">
        <f t="shared" si="2"/>
        <v>0.17777777777777778</v>
      </c>
      <c r="O15" s="155">
        <v>16</v>
      </c>
      <c r="P15" s="155">
        <v>16</v>
      </c>
      <c r="Q15" s="155">
        <v>0</v>
      </c>
      <c r="R15" s="157">
        <v>0</v>
      </c>
      <c r="S15" s="157"/>
    </row>
    <row r="16" spans="1:19" x14ac:dyDescent="0.3">
      <c r="A16" s="153">
        <v>15</v>
      </c>
      <c r="B16" s="154">
        <v>45862</v>
      </c>
      <c r="C16" s="154" t="s">
        <v>175</v>
      </c>
      <c r="D16" s="153" t="s">
        <v>201</v>
      </c>
      <c r="E16" s="153" t="s">
        <v>206</v>
      </c>
      <c r="F16" s="155">
        <v>1038</v>
      </c>
      <c r="G16" s="155" t="s">
        <v>142</v>
      </c>
      <c r="H16" s="155">
        <v>90</v>
      </c>
      <c r="I16" s="156">
        <v>0.29305555555555557</v>
      </c>
      <c r="J16" s="156">
        <f t="shared" si="0"/>
        <v>0.29166666666666669</v>
      </c>
      <c r="K16" s="156">
        <f t="shared" si="1"/>
        <v>0.29166666666666669</v>
      </c>
      <c r="L16" s="157" t="s">
        <v>252</v>
      </c>
      <c r="M16" s="158">
        <v>0</v>
      </c>
      <c r="N16" s="158">
        <f t="shared" si="2"/>
        <v>0.2</v>
      </c>
      <c r="O16" s="155">
        <v>18</v>
      </c>
      <c r="P16" s="155">
        <v>13</v>
      </c>
      <c r="Q16" s="155">
        <v>0</v>
      </c>
      <c r="R16" s="157">
        <v>0</v>
      </c>
      <c r="S16" s="157"/>
    </row>
    <row r="17" spans="1:19" x14ac:dyDescent="0.3">
      <c r="A17" s="153">
        <v>16</v>
      </c>
      <c r="B17" s="154">
        <v>45862</v>
      </c>
      <c r="C17" s="154" t="s">
        <v>175</v>
      </c>
      <c r="D17" s="153" t="s">
        <v>201</v>
      </c>
      <c r="E17" s="153" t="s">
        <v>206</v>
      </c>
      <c r="F17" s="155">
        <v>1038</v>
      </c>
      <c r="G17" s="155" t="s">
        <v>142</v>
      </c>
      <c r="H17" s="155">
        <v>90</v>
      </c>
      <c r="I17" s="156">
        <v>0.30069444444444443</v>
      </c>
      <c r="J17" s="156">
        <f t="shared" si="0"/>
        <v>0.29166666666666669</v>
      </c>
      <c r="K17" s="156">
        <f t="shared" si="1"/>
        <v>0.29166666666666669</v>
      </c>
      <c r="L17" s="155" t="s">
        <v>253</v>
      </c>
      <c r="M17" s="158">
        <v>0</v>
      </c>
      <c r="N17" s="158">
        <f t="shared" si="2"/>
        <v>0.2</v>
      </c>
      <c r="O17" s="155">
        <v>18</v>
      </c>
      <c r="P17" s="155">
        <v>4</v>
      </c>
      <c r="Q17" s="155">
        <v>0</v>
      </c>
      <c r="R17" s="157">
        <v>0</v>
      </c>
      <c r="S17" s="157"/>
    </row>
    <row r="18" spans="1:19" x14ac:dyDescent="0.3">
      <c r="A18" s="153">
        <v>17</v>
      </c>
      <c r="B18" s="154">
        <v>45862</v>
      </c>
      <c r="C18" s="154" t="s">
        <v>175</v>
      </c>
      <c r="D18" s="153" t="s">
        <v>201</v>
      </c>
      <c r="E18" s="153" t="s">
        <v>206</v>
      </c>
      <c r="F18" s="155">
        <v>1038</v>
      </c>
      <c r="G18" s="155" t="s">
        <v>142</v>
      </c>
      <c r="H18" s="155">
        <v>90</v>
      </c>
      <c r="I18" s="156">
        <v>0.30902777777777779</v>
      </c>
      <c r="J18" s="156">
        <f t="shared" si="0"/>
        <v>0.29166666666666669</v>
      </c>
      <c r="K18" s="156">
        <f t="shared" si="1"/>
        <v>0.29166666666666669</v>
      </c>
      <c r="L18" s="155" t="s">
        <v>254</v>
      </c>
      <c r="M18" s="158">
        <v>0</v>
      </c>
      <c r="N18" s="158">
        <f t="shared" si="2"/>
        <v>7.7777777777777779E-2</v>
      </c>
      <c r="O18" s="155">
        <v>7</v>
      </c>
      <c r="P18" s="155">
        <v>4</v>
      </c>
      <c r="Q18" s="155">
        <v>0</v>
      </c>
      <c r="R18" s="157">
        <v>0</v>
      </c>
      <c r="S18" s="157"/>
    </row>
    <row r="19" spans="1:19" x14ac:dyDescent="0.3">
      <c r="A19" s="153">
        <v>18</v>
      </c>
      <c r="B19" s="154">
        <v>45862</v>
      </c>
      <c r="C19" s="154" t="s">
        <v>175</v>
      </c>
      <c r="D19" s="153" t="s">
        <v>201</v>
      </c>
      <c r="E19" s="153" t="s">
        <v>206</v>
      </c>
      <c r="F19" s="155">
        <v>1038</v>
      </c>
      <c r="G19" s="155" t="s">
        <v>142</v>
      </c>
      <c r="H19" s="155">
        <v>90</v>
      </c>
      <c r="I19" s="156">
        <v>0.31666666666666665</v>
      </c>
      <c r="J19" s="156">
        <f t="shared" si="0"/>
        <v>0.3125</v>
      </c>
      <c r="K19" s="156">
        <f t="shared" si="1"/>
        <v>0.29166666666666669</v>
      </c>
      <c r="L19" s="157" t="s">
        <v>255</v>
      </c>
      <c r="M19" s="158">
        <v>0</v>
      </c>
      <c r="N19" s="158">
        <f t="shared" si="2"/>
        <v>0.13333333333333333</v>
      </c>
      <c r="O19" s="155">
        <v>12</v>
      </c>
      <c r="P19" s="155">
        <v>2</v>
      </c>
      <c r="Q19" s="155">
        <v>0</v>
      </c>
      <c r="R19" s="157">
        <v>0</v>
      </c>
      <c r="S19" s="157"/>
    </row>
    <row r="20" spans="1:19" x14ac:dyDescent="0.3">
      <c r="A20" s="153">
        <v>19</v>
      </c>
      <c r="B20" s="154">
        <v>45862</v>
      </c>
      <c r="C20" s="154" t="s">
        <v>175</v>
      </c>
      <c r="D20" s="153" t="s">
        <v>201</v>
      </c>
      <c r="E20" s="153" t="s">
        <v>206</v>
      </c>
      <c r="F20" s="155">
        <v>1038</v>
      </c>
      <c r="G20" s="155" t="s">
        <v>142</v>
      </c>
      <c r="H20" s="155">
        <v>90</v>
      </c>
      <c r="I20" s="156">
        <v>0.32500000000000001</v>
      </c>
      <c r="J20" s="156">
        <f t="shared" si="0"/>
        <v>0.3125</v>
      </c>
      <c r="K20" s="156">
        <f t="shared" si="1"/>
        <v>0.29166666666666669</v>
      </c>
      <c r="L20" s="157" t="s">
        <v>256</v>
      </c>
      <c r="M20" s="158">
        <v>0</v>
      </c>
      <c r="N20" s="158">
        <f t="shared" si="2"/>
        <v>0.15555555555555556</v>
      </c>
      <c r="O20" s="155">
        <v>14</v>
      </c>
      <c r="P20" s="155">
        <v>11</v>
      </c>
      <c r="Q20" s="155">
        <v>0</v>
      </c>
      <c r="R20" s="157">
        <v>0</v>
      </c>
      <c r="S20" s="157"/>
    </row>
    <row r="21" spans="1:19" x14ac:dyDescent="0.3">
      <c r="A21" s="153">
        <v>20</v>
      </c>
      <c r="B21" s="154">
        <v>45862</v>
      </c>
      <c r="C21" s="154" t="s">
        <v>175</v>
      </c>
      <c r="D21" s="153" t="s">
        <v>201</v>
      </c>
      <c r="E21" s="153" t="s">
        <v>206</v>
      </c>
      <c r="F21" s="155">
        <v>1038</v>
      </c>
      <c r="G21" s="155" t="s">
        <v>142</v>
      </c>
      <c r="H21" s="155">
        <v>90</v>
      </c>
      <c r="I21" s="156">
        <v>0.33402777777777776</v>
      </c>
      <c r="J21" s="156">
        <f t="shared" si="0"/>
        <v>0.33333333333333331</v>
      </c>
      <c r="K21" s="156">
        <f t="shared" si="1"/>
        <v>0.33333333333333331</v>
      </c>
      <c r="L21" s="157" t="s">
        <v>249</v>
      </c>
      <c r="M21" s="158">
        <v>0</v>
      </c>
      <c r="N21" s="158">
        <f t="shared" si="2"/>
        <v>0.18888888888888888</v>
      </c>
      <c r="O21" s="155">
        <v>17</v>
      </c>
      <c r="P21" s="155">
        <v>0</v>
      </c>
      <c r="Q21" s="155">
        <v>0</v>
      </c>
      <c r="R21" s="157">
        <v>0</v>
      </c>
      <c r="S21" s="157"/>
    </row>
    <row r="22" spans="1:19" x14ac:dyDescent="0.3">
      <c r="A22" s="153">
        <v>21</v>
      </c>
      <c r="B22" s="154">
        <v>45862</v>
      </c>
      <c r="C22" s="154" t="s">
        <v>175</v>
      </c>
      <c r="D22" s="153" t="s">
        <v>201</v>
      </c>
      <c r="E22" s="153" t="s">
        <v>206</v>
      </c>
      <c r="F22" s="155">
        <v>1038</v>
      </c>
      <c r="G22" s="155" t="s">
        <v>142</v>
      </c>
      <c r="H22" s="155">
        <v>90</v>
      </c>
      <c r="I22" s="156">
        <v>0.34236111111111112</v>
      </c>
      <c r="J22" s="156">
        <f t="shared" si="0"/>
        <v>0.33333333333333331</v>
      </c>
      <c r="K22" s="156">
        <f t="shared" si="1"/>
        <v>0.33333333333333331</v>
      </c>
      <c r="L22" s="157" t="s">
        <v>250</v>
      </c>
      <c r="M22" s="158">
        <v>0</v>
      </c>
      <c r="N22" s="158">
        <f t="shared" si="2"/>
        <v>0.12222222222222222</v>
      </c>
      <c r="O22" s="155">
        <v>11</v>
      </c>
      <c r="P22" s="155">
        <v>0</v>
      </c>
      <c r="Q22" s="155">
        <v>0</v>
      </c>
      <c r="R22" s="157">
        <v>0</v>
      </c>
      <c r="S22" s="157"/>
    </row>
    <row r="23" spans="1:19" x14ac:dyDescent="0.3">
      <c r="A23" s="153">
        <v>22</v>
      </c>
      <c r="B23" s="154">
        <v>45862</v>
      </c>
      <c r="C23" s="154" t="s">
        <v>175</v>
      </c>
      <c r="D23" s="153" t="s">
        <v>201</v>
      </c>
      <c r="E23" s="153" t="s">
        <v>206</v>
      </c>
      <c r="F23" s="155">
        <v>1038</v>
      </c>
      <c r="G23" s="155" t="s">
        <v>142</v>
      </c>
      <c r="H23" s="155">
        <v>90</v>
      </c>
      <c r="I23" s="156">
        <v>0.35</v>
      </c>
      <c r="J23" s="156">
        <f t="shared" si="0"/>
        <v>0.33333333333333331</v>
      </c>
      <c r="K23" s="156">
        <f t="shared" si="1"/>
        <v>0.33333333333333331</v>
      </c>
      <c r="L23" s="157" t="s">
        <v>257</v>
      </c>
      <c r="M23" s="158">
        <v>0</v>
      </c>
      <c r="N23" s="158">
        <f t="shared" si="2"/>
        <v>4.4444444444444446E-2</v>
      </c>
      <c r="O23" s="155">
        <v>4</v>
      </c>
      <c r="P23" s="155">
        <v>0</v>
      </c>
      <c r="Q23" s="155">
        <v>0</v>
      </c>
      <c r="R23" s="157">
        <v>0</v>
      </c>
      <c r="S23" s="157"/>
    </row>
  </sheetData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131C2-56B4-493E-BC34-8852016D8FFF}">
  <sheetPr>
    <tabColor rgb="FF92D050"/>
  </sheetPr>
  <dimension ref="A1:S11"/>
  <sheetViews>
    <sheetView zoomScaleNormal="100" workbookViewId="0"/>
  </sheetViews>
  <sheetFormatPr baseColWidth="10" defaultRowHeight="14.4" x14ac:dyDescent="0.3"/>
  <cols>
    <col min="1" max="1" width="4.21875" style="12" customWidth="1"/>
    <col min="2" max="3" width="10.21875" customWidth="1"/>
    <col min="4" max="4" width="8.77734375" customWidth="1"/>
    <col min="5" max="5" width="27.77734375" bestFit="1" customWidth="1"/>
    <col min="6" max="6" width="8.88671875" customWidth="1"/>
    <col min="7" max="7" width="10.21875" customWidth="1"/>
    <col min="8" max="8" width="9.44140625" customWidth="1"/>
    <col min="9" max="9" width="9.44140625" bestFit="1" customWidth="1"/>
    <col min="10" max="11" width="11.5546875" customWidth="1"/>
    <col min="19" max="19" width="18.5546875" bestFit="1" customWidth="1"/>
  </cols>
  <sheetData>
    <row r="1" spans="1:19" s="152" customFormat="1" ht="48" x14ac:dyDescent="0.3">
      <c r="A1" s="151" t="s">
        <v>222</v>
      </c>
      <c r="B1" s="151" t="s">
        <v>223</v>
      </c>
      <c r="C1" s="151" t="s">
        <v>224</v>
      </c>
      <c r="D1" s="151" t="s">
        <v>164</v>
      </c>
      <c r="E1" s="151" t="s">
        <v>168</v>
      </c>
      <c r="F1" s="151" t="s">
        <v>16</v>
      </c>
      <c r="G1" s="151" t="s">
        <v>225</v>
      </c>
      <c r="H1" s="151" t="s">
        <v>226</v>
      </c>
      <c r="I1" s="151" t="s">
        <v>227</v>
      </c>
      <c r="J1" s="151" t="s">
        <v>228</v>
      </c>
      <c r="K1" s="151" t="s">
        <v>229</v>
      </c>
      <c r="L1" s="151" t="s">
        <v>230</v>
      </c>
      <c r="M1" s="151" t="s">
        <v>231</v>
      </c>
      <c r="N1" s="151" t="s">
        <v>232</v>
      </c>
      <c r="O1" s="151" t="s">
        <v>233</v>
      </c>
      <c r="P1" s="151" t="s">
        <v>234</v>
      </c>
      <c r="Q1" s="151" t="s">
        <v>235</v>
      </c>
      <c r="R1" s="151" t="s">
        <v>236</v>
      </c>
      <c r="S1" s="151" t="s">
        <v>237</v>
      </c>
    </row>
    <row r="2" spans="1:19" x14ac:dyDescent="0.3">
      <c r="A2" s="157">
        <v>1</v>
      </c>
      <c r="B2" s="154">
        <v>45863</v>
      </c>
      <c r="C2" s="154" t="s">
        <v>175</v>
      </c>
      <c r="D2" s="153" t="s">
        <v>215</v>
      </c>
      <c r="E2" s="153" t="s">
        <v>213</v>
      </c>
      <c r="F2" s="155">
        <v>1054</v>
      </c>
      <c r="G2" s="155" t="s">
        <v>221</v>
      </c>
      <c r="H2" s="155">
        <v>60</v>
      </c>
      <c r="I2" s="156">
        <v>0.27500000000000002</v>
      </c>
      <c r="J2" s="156">
        <f>TIME(HOUR(I2),_xlfn.FLOOR.MATH(MINUTE(I2),30),0)</f>
        <v>0.27083333333333331</v>
      </c>
      <c r="K2" s="156">
        <f>TIME(HOUR(I2),0,0)</f>
        <v>0.25</v>
      </c>
      <c r="L2" s="157" t="s">
        <v>258</v>
      </c>
      <c r="M2" s="158">
        <v>0</v>
      </c>
      <c r="N2" s="158">
        <f>O2/H2</f>
        <v>0</v>
      </c>
      <c r="O2" s="155">
        <v>0</v>
      </c>
      <c r="P2" s="155">
        <v>0</v>
      </c>
      <c r="Q2" s="155">
        <v>8</v>
      </c>
      <c r="R2" s="157">
        <v>0</v>
      </c>
      <c r="S2" s="157"/>
    </row>
    <row r="3" spans="1:19" x14ac:dyDescent="0.3">
      <c r="A3" s="157">
        <v>2</v>
      </c>
      <c r="B3" s="154">
        <v>45863</v>
      </c>
      <c r="C3" s="154" t="s">
        <v>175</v>
      </c>
      <c r="D3" s="153" t="s">
        <v>215</v>
      </c>
      <c r="E3" s="153" t="s">
        <v>213</v>
      </c>
      <c r="F3" s="155">
        <v>1054</v>
      </c>
      <c r="G3" s="155" t="s">
        <v>221</v>
      </c>
      <c r="H3" s="155">
        <v>60</v>
      </c>
      <c r="I3" s="156">
        <v>0.28333333333333333</v>
      </c>
      <c r="J3" s="156">
        <f t="shared" ref="J3:J11" si="0">TIME(HOUR(I3),_xlfn.FLOOR.MATH(MINUTE(I3),30),0)</f>
        <v>0.27083333333333331</v>
      </c>
      <c r="K3" s="156">
        <f t="shared" ref="K3:K11" si="1">TIME(HOUR(I3),0,0)</f>
        <v>0.25</v>
      </c>
      <c r="L3" s="155" t="s">
        <v>259</v>
      </c>
      <c r="M3" s="159">
        <v>0</v>
      </c>
      <c r="N3" s="158">
        <f t="shared" ref="N3:N11" si="2">O3/H3</f>
        <v>0</v>
      </c>
      <c r="O3" s="155">
        <v>0</v>
      </c>
      <c r="P3" s="155">
        <v>0</v>
      </c>
      <c r="Q3" s="155">
        <v>2</v>
      </c>
      <c r="R3" s="157">
        <v>0</v>
      </c>
      <c r="S3" s="157"/>
    </row>
    <row r="4" spans="1:19" x14ac:dyDescent="0.3">
      <c r="A4" s="157">
        <v>3</v>
      </c>
      <c r="B4" s="154">
        <v>45863</v>
      </c>
      <c r="C4" s="154" t="s">
        <v>175</v>
      </c>
      <c r="D4" s="153" t="s">
        <v>215</v>
      </c>
      <c r="E4" s="153" t="s">
        <v>213</v>
      </c>
      <c r="F4" s="155">
        <v>1054</v>
      </c>
      <c r="G4" s="155" t="s">
        <v>221</v>
      </c>
      <c r="H4" s="155">
        <v>60</v>
      </c>
      <c r="I4" s="156">
        <v>0.29236111111111113</v>
      </c>
      <c r="J4" s="156">
        <f t="shared" si="0"/>
        <v>0.29166666666666669</v>
      </c>
      <c r="K4" s="156">
        <f t="shared" si="1"/>
        <v>0.29166666666666669</v>
      </c>
      <c r="L4" s="155" t="s">
        <v>260</v>
      </c>
      <c r="M4" s="159">
        <v>0</v>
      </c>
      <c r="N4" s="158">
        <f t="shared" si="2"/>
        <v>1.6666666666666666E-2</v>
      </c>
      <c r="O4" s="155">
        <v>1</v>
      </c>
      <c r="P4" s="155">
        <v>1</v>
      </c>
      <c r="Q4" s="155">
        <v>1</v>
      </c>
      <c r="R4" s="157">
        <v>0</v>
      </c>
      <c r="S4" s="157"/>
    </row>
    <row r="5" spans="1:19" x14ac:dyDescent="0.3">
      <c r="A5" s="157">
        <v>4</v>
      </c>
      <c r="B5" s="154">
        <v>45863</v>
      </c>
      <c r="C5" s="154" t="s">
        <v>175</v>
      </c>
      <c r="D5" s="153" t="s">
        <v>215</v>
      </c>
      <c r="E5" s="153" t="s">
        <v>213</v>
      </c>
      <c r="F5" s="155">
        <v>1054</v>
      </c>
      <c r="G5" s="155" t="s">
        <v>221</v>
      </c>
      <c r="H5" s="155">
        <v>60</v>
      </c>
      <c r="I5" s="156">
        <v>0.3</v>
      </c>
      <c r="J5" s="156">
        <f t="shared" si="0"/>
        <v>0.29166666666666669</v>
      </c>
      <c r="K5" s="156">
        <f t="shared" si="1"/>
        <v>0.29166666666666669</v>
      </c>
      <c r="L5" s="157" t="s">
        <v>261</v>
      </c>
      <c r="M5" s="159">
        <v>0</v>
      </c>
      <c r="N5" s="158">
        <f t="shared" si="2"/>
        <v>0</v>
      </c>
      <c r="O5" s="155">
        <v>0</v>
      </c>
      <c r="P5" s="155">
        <v>0</v>
      </c>
      <c r="Q5" s="155">
        <v>0</v>
      </c>
      <c r="R5" s="157">
        <v>0</v>
      </c>
      <c r="S5" s="157"/>
    </row>
    <row r="6" spans="1:19" x14ac:dyDescent="0.3">
      <c r="A6" s="157">
        <v>5</v>
      </c>
      <c r="B6" s="154">
        <v>45863</v>
      </c>
      <c r="C6" s="154" t="s">
        <v>175</v>
      </c>
      <c r="D6" s="153" t="s">
        <v>215</v>
      </c>
      <c r="E6" s="153" t="s">
        <v>213</v>
      </c>
      <c r="F6" s="155">
        <v>1054</v>
      </c>
      <c r="G6" s="155" t="s">
        <v>221</v>
      </c>
      <c r="H6" s="155">
        <v>60</v>
      </c>
      <c r="I6" s="156">
        <v>0.30833333333333335</v>
      </c>
      <c r="J6" s="156">
        <f t="shared" si="0"/>
        <v>0.29166666666666669</v>
      </c>
      <c r="K6" s="156">
        <f t="shared" si="1"/>
        <v>0.29166666666666669</v>
      </c>
      <c r="L6" s="155" t="s">
        <v>262</v>
      </c>
      <c r="M6" s="159">
        <v>0</v>
      </c>
      <c r="N6" s="158">
        <f t="shared" si="2"/>
        <v>0</v>
      </c>
      <c r="O6" s="155">
        <v>0</v>
      </c>
      <c r="P6" s="155">
        <v>0</v>
      </c>
      <c r="Q6" s="155">
        <v>6</v>
      </c>
      <c r="R6" s="157">
        <v>0</v>
      </c>
      <c r="S6" s="157"/>
    </row>
    <row r="7" spans="1:19" x14ac:dyDescent="0.3">
      <c r="A7" s="157">
        <v>6</v>
      </c>
      <c r="B7" s="154">
        <v>45863</v>
      </c>
      <c r="C7" s="154" t="s">
        <v>175</v>
      </c>
      <c r="D7" s="153" t="s">
        <v>215</v>
      </c>
      <c r="E7" s="153" t="s">
        <v>213</v>
      </c>
      <c r="F7" s="155">
        <v>1054</v>
      </c>
      <c r="G7" s="155" t="s">
        <v>221</v>
      </c>
      <c r="H7" s="155">
        <v>60</v>
      </c>
      <c r="I7" s="156">
        <v>0.31666666666666665</v>
      </c>
      <c r="J7" s="156">
        <f t="shared" si="0"/>
        <v>0.3125</v>
      </c>
      <c r="K7" s="156">
        <f t="shared" si="1"/>
        <v>0.29166666666666669</v>
      </c>
      <c r="L7" s="155" t="s">
        <v>246</v>
      </c>
      <c r="M7" s="159">
        <v>0</v>
      </c>
      <c r="N7" s="158">
        <f t="shared" si="2"/>
        <v>0.1</v>
      </c>
      <c r="O7" s="155">
        <v>6</v>
      </c>
      <c r="P7" s="155">
        <v>6</v>
      </c>
      <c r="Q7" s="155">
        <v>7</v>
      </c>
      <c r="R7" s="157">
        <v>0</v>
      </c>
      <c r="S7" s="157"/>
    </row>
    <row r="8" spans="1:19" x14ac:dyDescent="0.3">
      <c r="A8" s="157">
        <v>7</v>
      </c>
      <c r="B8" s="154">
        <v>45863</v>
      </c>
      <c r="C8" s="154" t="s">
        <v>175</v>
      </c>
      <c r="D8" s="153" t="s">
        <v>215</v>
      </c>
      <c r="E8" s="153" t="s">
        <v>213</v>
      </c>
      <c r="F8" s="155">
        <v>1054</v>
      </c>
      <c r="G8" s="155" t="s">
        <v>221</v>
      </c>
      <c r="H8" s="155">
        <v>60</v>
      </c>
      <c r="I8" s="156">
        <v>0.32500000000000001</v>
      </c>
      <c r="J8" s="156">
        <f t="shared" si="0"/>
        <v>0.3125</v>
      </c>
      <c r="K8" s="156">
        <f t="shared" si="1"/>
        <v>0.29166666666666669</v>
      </c>
      <c r="L8" s="157" t="s">
        <v>263</v>
      </c>
      <c r="M8" s="159">
        <v>0</v>
      </c>
      <c r="N8" s="158">
        <f t="shared" si="2"/>
        <v>1.6666666666666666E-2</v>
      </c>
      <c r="O8" s="155">
        <v>1</v>
      </c>
      <c r="P8" s="155">
        <v>1</v>
      </c>
      <c r="Q8" s="155">
        <v>4</v>
      </c>
      <c r="R8" s="157">
        <v>0</v>
      </c>
      <c r="S8" s="157"/>
    </row>
    <row r="9" spans="1:19" x14ac:dyDescent="0.3">
      <c r="A9" s="153">
        <v>8</v>
      </c>
      <c r="B9" s="154">
        <v>45863</v>
      </c>
      <c r="C9" s="154" t="s">
        <v>175</v>
      </c>
      <c r="D9" s="153" t="s">
        <v>215</v>
      </c>
      <c r="E9" s="153" t="s">
        <v>213</v>
      </c>
      <c r="F9" s="155">
        <v>1054</v>
      </c>
      <c r="G9" s="155" t="s">
        <v>221</v>
      </c>
      <c r="H9" s="155">
        <v>60</v>
      </c>
      <c r="I9" s="156">
        <v>0.33402777777777776</v>
      </c>
      <c r="J9" s="156">
        <f t="shared" si="0"/>
        <v>0.33333333333333331</v>
      </c>
      <c r="K9" s="156">
        <f t="shared" si="1"/>
        <v>0.33333333333333331</v>
      </c>
      <c r="L9" s="155" t="s">
        <v>264</v>
      </c>
      <c r="M9" s="159">
        <v>0</v>
      </c>
      <c r="N9" s="158">
        <f t="shared" si="2"/>
        <v>1.6666666666666666E-2</v>
      </c>
      <c r="O9" s="155">
        <v>1</v>
      </c>
      <c r="P9" s="155">
        <v>1</v>
      </c>
      <c r="Q9" s="155">
        <v>2</v>
      </c>
      <c r="R9" s="157">
        <v>0</v>
      </c>
      <c r="S9" s="157"/>
    </row>
    <row r="10" spans="1:19" x14ac:dyDescent="0.3">
      <c r="A10" s="153">
        <v>9</v>
      </c>
      <c r="B10" s="154">
        <v>45863</v>
      </c>
      <c r="C10" s="154" t="s">
        <v>175</v>
      </c>
      <c r="D10" s="153" t="s">
        <v>215</v>
      </c>
      <c r="E10" s="153" t="s">
        <v>213</v>
      </c>
      <c r="F10" s="155">
        <v>1054</v>
      </c>
      <c r="G10" s="155" t="s">
        <v>221</v>
      </c>
      <c r="H10" s="155">
        <v>60</v>
      </c>
      <c r="I10" s="156">
        <v>0.34375</v>
      </c>
      <c r="J10" s="156">
        <f t="shared" si="0"/>
        <v>0.33333333333333331</v>
      </c>
      <c r="K10" s="156">
        <f t="shared" si="1"/>
        <v>0.33333333333333331</v>
      </c>
      <c r="L10" s="155" t="s">
        <v>265</v>
      </c>
      <c r="M10" s="159">
        <v>0</v>
      </c>
      <c r="N10" s="158">
        <f t="shared" si="2"/>
        <v>1.6666666666666666E-2</v>
      </c>
      <c r="O10" s="155">
        <v>1</v>
      </c>
      <c r="P10" s="155">
        <v>1</v>
      </c>
      <c r="Q10" s="155">
        <v>2</v>
      </c>
      <c r="R10" s="157">
        <v>0</v>
      </c>
      <c r="S10" s="157"/>
    </row>
    <row r="11" spans="1:19" x14ac:dyDescent="0.3">
      <c r="A11" s="153">
        <v>10</v>
      </c>
      <c r="B11" s="154">
        <v>45863</v>
      </c>
      <c r="C11" s="154" t="s">
        <v>175</v>
      </c>
      <c r="D11" s="153" t="s">
        <v>215</v>
      </c>
      <c r="E11" s="153" t="s">
        <v>213</v>
      </c>
      <c r="F11" s="155">
        <v>1054</v>
      </c>
      <c r="G11" s="155" t="s">
        <v>221</v>
      </c>
      <c r="H11" s="155">
        <v>60</v>
      </c>
      <c r="I11" s="156">
        <v>0.35833333333333334</v>
      </c>
      <c r="J11" s="156">
        <f t="shared" si="0"/>
        <v>0.35416666666666669</v>
      </c>
      <c r="K11" s="156">
        <f t="shared" si="1"/>
        <v>0.33333333333333331</v>
      </c>
      <c r="L11" s="157" t="s">
        <v>266</v>
      </c>
      <c r="M11" s="159">
        <v>0</v>
      </c>
      <c r="N11" s="158">
        <f t="shared" si="2"/>
        <v>1.6666666666666666E-2</v>
      </c>
      <c r="O11" s="155">
        <v>1</v>
      </c>
      <c r="P11" s="155">
        <v>1</v>
      </c>
      <c r="Q11" s="155">
        <v>2</v>
      </c>
      <c r="R11" s="157">
        <v>0</v>
      </c>
      <c r="S11" s="157"/>
    </row>
  </sheetData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974B7-B00E-43D5-A7F6-1250F6B63095}">
  <sheetPr>
    <tabColor rgb="FF92D050"/>
  </sheetPr>
  <dimension ref="A1:S23"/>
  <sheetViews>
    <sheetView zoomScaleNormal="100" workbookViewId="0"/>
  </sheetViews>
  <sheetFormatPr baseColWidth="10" defaultRowHeight="14.4" x14ac:dyDescent="0.3"/>
  <cols>
    <col min="1" max="1" width="4.21875" style="12" customWidth="1"/>
    <col min="2" max="3" width="10.21875" customWidth="1"/>
    <col min="4" max="4" width="8.77734375" customWidth="1"/>
    <col min="5" max="5" width="21" customWidth="1"/>
    <col min="6" max="6" width="8.88671875" customWidth="1"/>
    <col min="7" max="7" width="10.21875" customWidth="1"/>
    <col min="8" max="8" width="9.44140625" customWidth="1"/>
    <col min="9" max="9" width="9.44140625" bestFit="1" customWidth="1"/>
    <col min="10" max="11" width="11.5546875" customWidth="1"/>
    <col min="19" max="19" width="18.5546875" bestFit="1" customWidth="1"/>
  </cols>
  <sheetData>
    <row r="1" spans="1:19" s="152" customFormat="1" ht="48" x14ac:dyDescent="0.3">
      <c r="A1" s="151" t="s">
        <v>222</v>
      </c>
      <c r="B1" s="151" t="s">
        <v>223</v>
      </c>
      <c r="C1" s="151" t="s">
        <v>224</v>
      </c>
      <c r="D1" s="151" t="s">
        <v>164</v>
      </c>
      <c r="E1" s="151" t="s">
        <v>168</v>
      </c>
      <c r="F1" s="151" t="s">
        <v>16</v>
      </c>
      <c r="G1" s="151" t="s">
        <v>225</v>
      </c>
      <c r="H1" s="151" t="s">
        <v>226</v>
      </c>
      <c r="I1" s="151" t="s">
        <v>227</v>
      </c>
      <c r="J1" s="151" t="s">
        <v>228</v>
      </c>
      <c r="K1" s="151" t="s">
        <v>229</v>
      </c>
      <c r="L1" s="151" t="s">
        <v>230</v>
      </c>
      <c r="M1" s="151" t="s">
        <v>231</v>
      </c>
      <c r="N1" s="151" t="s">
        <v>232</v>
      </c>
      <c r="O1" s="151" t="s">
        <v>233</v>
      </c>
      <c r="P1" s="151" t="s">
        <v>234</v>
      </c>
      <c r="Q1" s="151" t="s">
        <v>235</v>
      </c>
      <c r="R1" s="151" t="s">
        <v>236</v>
      </c>
      <c r="S1" s="151" t="s">
        <v>237</v>
      </c>
    </row>
    <row r="2" spans="1:19" x14ac:dyDescent="0.3">
      <c r="A2" s="153">
        <v>1</v>
      </c>
      <c r="B2" s="154">
        <v>45862</v>
      </c>
      <c r="C2" s="154" t="s">
        <v>175</v>
      </c>
      <c r="D2" s="153" t="s">
        <v>267</v>
      </c>
      <c r="E2" s="153" t="s">
        <v>268</v>
      </c>
      <c r="F2" s="155">
        <v>1031</v>
      </c>
      <c r="G2" s="155" t="s">
        <v>142</v>
      </c>
      <c r="H2" s="155">
        <v>90</v>
      </c>
      <c r="I2" s="156">
        <v>0.74375000000000002</v>
      </c>
      <c r="J2" s="156">
        <f>TIME(HOUR(I2),_xlfn.FLOOR.MATH(MINUTE(I2),30),0)</f>
        <v>0.72916666666666663</v>
      </c>
      <c r="K2" s="156">
        <f>TIME(HOUR(I2),0,0)</f>
        <v>0.70833333333333337</v>
      </c>
      <c r="L2" s="155" t="s">
        <v>269</v>
      </c>
      <c r="M2" s="158">
        <v>2.2222222222222223E-2</v>
      </c>
      <c r="N2" s="158">
        <v>0</v>
      </c>
      <c r="O2" s="155">
        <v>0</v>
      </c>
      <c r="P2" s="155">
        <v>0</v>
      </c>
      <c r="Q2" s="157">
        <v>0</v>
      </c>
      <c r="R2" s="157">
        <v>0</v>
      </c>
      <c r="S2" s="155">
        <v>0</v>
      </c>
    </row>
    <row r="3" spans="1:19" x14ac:dyDescent="0.3">
      <c r="A3" s="153">
        <v>2</v>
      </c>
      <c r="B3" s="154">
        <v>45862</v>
      </c>
      <c r="C3" s="154" t="s">
        <v>175</v>
      </c>
      <c r="D3" s="153" t="s">
        <v>267</v>
      </c>
      <c r="E3" s="153" t="s">
        <v>268</v>
      </c>
      <c r="F3" s="155">
        <v>1031</v>
      </c>
      <c r="G3" s="155" t="s">
        <v>142</v>
      </c>
      <c r="H3" s="155">
        <v>90</v>
      </c>
      <c r="I3" s="156">
        <v>0.75069444444444444</v>
      </c>
      <c r="J3" s="156">
        <f t="shared" ref="J3:J23" si="0">TIME(HOUR(I3),_xlfn.FLOOR.MATH(MINUTE(I3),30),0)</f>
        <v>0.75</v>
      </c>
      <c r="K3" s="156">
        <f t="shared" ref="K3:K23" si="1">TIME(HOUR(I3),0,0)</f>
        <v>0.75</v>
      </c>
      <c r="L3" s="155" t="s">
        <v>270</v>
      </c>
      <c r="M3" s="158">
        <v>6.6666666666666666E-2</v>
      </c>
      <c r="N3" s="158">
        <v>4.4444444444444446E-2</v>
      </c>
      <c r="O3" s="155">
        <v>0</v>
      </c>
      <c r="P3" s="155">
        <v>0</v>
      </c>
      <c r="Q3" s="157">
        <v>4</v>
      </c>
      <c r="R3" s="157">
        <v>0</v>
      </c>
      <c r="S3" s="155">
        <v>0</v>
      </c>
    </row>
    <row r="4" spans="1:19" x14ac:dyDescent="0.3">
      <c r="A4" s="153">
        <v>3</v>
      </c>
      <c r="B4" s="154">
        <v>45862</v>
      </c>
      <c r="C4" s="154" t="s">
        <v>175</v>
      </c>
      <c r="D4" s="153" t="s">
        <v>267</v>
      </c>
      <c r="E4" s="153" t="s">
        <v>268</v>
      </c>
      <c r="F4" s="155">
        <v>1031</v>
      </c>
      <c r="G4" s="155" t="s">
        <v>142</v>
      </c>
      <c r="H4" s="155">
        <v>90</v>
      </c>
      <c r="I4" s="156">
        <v>0.75763888888888886</v>
      </c>
      <c r="J4" s="156">
        <f t="shared" si="0"/>
        <v>0.75</v>
      </c>
      <c r="K4" s="156">
        <f t="shared" si="1"/>
        <v>0.75</v>
      </c>
      <c r="L4" s="157" t="s">
        <v>242</v>
      </c>
      <c r="M4" s="158">
        <v>3.3333333333333333E-2</v>
      </c>
      <c r="N4" s="158">
        <v>2.2222222222222223E-2</v>
      </c>
      <c r="O4" s="155">
        <v>0</v>
      </c>
      <c r="P4" s="155">
        <v>0</v>
      </c>
      <c r="Q4" s="157">
        <v>2</v>
      </c>
      <c r="R4" s="157">
        <v>0</v>
      </c>
      <c r="S4" s="155">
        <v>0</v>
      </c>
    </row>
    <row r="5" spans="1:19" x14ac:dyDescent="0.3">
      <c r="A5" s="153">
        <v>4</v>
      </c>
      <c r="B5" s="154">
        <v>45862</v>
      </c>
      <c r="C5" s="154" t="s">
        <v>175</v>
      </c>
      <c r="D5" s="153" t="s">
        <v>267</v>
      </c>
      <c r="E5" s="153" t="s">
        <v>268</v>
      </c>
      <c r="F5" s="155">
        <v>1031</v>
      </c>
      <c r="G5" s="155" t="s">
        <v>142</v>
      </c>
      <c r="H5" s="155">
        <v>90</v>
      </c>
      <c r="I5" s="156">
        <v>0.77569444444444446</v>
      </c>
      <c r="J5" s="156">
        <f t="shared" si="0"/>
        <v>0.77083333333333337</v>
      </c>
      <c r="K5" s="156">
        <f t="shared" si="1"/>
        <v>0.75</v>
      </c>
      <c r="L5" s="157" t="s">
        <v>238</v>
      </c>
      <c r="M5" s="158">
        <v>7.7777777777777779E-2</v>
      </c>
      <c r="N5" s="158">
        <v>2.2222222222222223E-2</v>
      </c>
      <c r="O5" s="155">
        <v>0</v>
      </c>
      <c r="P5" s="155">
        <v>0</v>
      </c>
      <c r="Q5" s="157">
        <v>2</v>
      </c>
      <c r="R5" s="157">
        <v>0</v>
      </c>
      <c r="S5" s="155">
        <v>0</v>
      </c>
    </row>
    <row r="6" spans="1:19" x14ac:dyDescent="0.3">
      <c r="A6" s="153">
        <v>5</v>
      </c>
      <c r="B6" s="154">
        <v>45862</v>
      </c>
      <c r="C6" s="154" t="s">
        <v>175</v>
      </c>
      <c r="D6" s="153" t="s">
        <v>267</v>
      </c>
      <c r="E6" s="153" t="s">
        <v>268</v>
      </c>
      <c r="F6" s="155">
        <v>1031</v>
      </c>
      <c r="G6" s="155" t="s">
        <v>142</v>
      </c>
      <c r="H6" s="155">
        <v>90</v>
      </c>
      <c r="I6" s="156">
        <v>0.77986111111111112</v>
      </c>
      <c r="J6" s="156">
        <f t="shared" si="0"/>
        <v>0.77083333333333337</v>
      </c>
      <c r="K6" s="156">
        <f t="shared" si="1"/>
        <v>0.75</v>
      </c>
      <c r="L6" s="155" t="s">
        <v>261</v>
      </c>
      <c r="M6" s="158">
        <v>0.1</v>
      </c>
      <c r="N6" s="158">
        <v>6.6666666666666666E-2</v>
      </c>
      <c r="O6" s="155">
        <v>0</v>
      </c>
      <c r="P6" s="155">
        <v>0</v>
      </c>
      <c r="Q6" s="157">
        <v>6</v>
      </c>
      <c r="R6" s="157">
        <v>0</v>
      </c>
      <c r="S6" s="155">
        <v>0</v>
      </c>
    </row>
    <row r="7" spans="1:19" x14ac:dyDescent="0.3">
      <c r="A7" s="153">
        <v>6</v>
      </c>
      <c r="B7" s="154">
        <v>45862</v>
      </c>
      <c r="C7" s="154" t="s">
        <v>175</v>
      </c>
      <c r="D7" s="153" t="s">
        <v>267</v>
      </c>
      <c r="E7" s="153" t="s">
        <v>268</v>
      </c>
      <c r="F7" s="155">
        <v>1031</v>
      </c>
      <c r="G7" s="155" t="s">
        <v>142</v>
      </c>
      <c r="H7" s="155">
        <v>90</v>
      </c>
      <c r="I7" s="156">
        <v>0.78541666666666665</v>
      </c>
      <c r="J7" s="156">
        <f t="shared" si="0"/>
        <v>0.77083333333333337</v>
      </c>
      <c r="K7" s="156">
        <f t="shared" si="1"/>
        <v>0.75</v>
      </c>
      <c r="L7" s="155" t="s">
        <v>243</v>
      </c>
      <c r="M7" s="158">
        <v>8.8888888888888892E-2</v>
      </c>
      <c r="N7" s="158">
        <v>6.6666666666666666E-2</v>
      </c>
      <c r="O7" s="155">
        <v>0</v>
      </c>
      <c r="P7" s="155">
        <v>0</v>
      </c>
      <c r="Q7" s="157">
        <v>6</v>
      </c>
      <c r="R7" s="157">
        <v>0</v>
      </c>
      <c r="S7" s="155">
        <v>0</v>
      </c>
    </row>
    <row r="8" spans="1:19" x14ac:dyDescent="0.3">
      <c r="A8" s="153">
        <v>7</v>
      </c>
      <c r="B8" s="154">
        <v>45862</v>
      </c>
      <c r="C8" s="154" t="s">
        <v>175</v>
      </c>
      <c r="D8" s="153" t="s">
        <v>267</v>
      </c>
      <c r="E8" s="153" t="s">
        <v>268</v>
      </c>
      <c r="F8" s="155">
        <v>1031</v>
      </c>
      <c r="G8" s="155" t="s">
        <v>142</v>
      </c>
      <c r="H8" s="155">
        <v>90</v>
      </c>
      <c r="I8" s="156">
        <v>0.79583333333333328</v>
      </c>
      <c r="J8" s="156">
        <f t="shared" si="0"/>
        <v>0.79166666666666663</v>
      </c>
      <c r="K8" s="156">
        <f t="shared" si="1"/>
        <v>0.79166666666666663</v>
      </c>
      <c r="L8" s="157" t="s">
        <v>271</v>
      </c>
      <c r="M8" s="158">
        <v>5.5555555555555552E-2</v>
      </c>
      <c r="N8" s="158">
        <v>3.3333333333333333E-2</v>
      </c>
      <c r="O8" s="155">
        <v>0</v>
      </c>
      <c r="P8" s="155">
        <v>0</v>
      </c>
      <c r="Q8" s="157">
        <v>3</v>
      </c>
      <c r="R8" s="157">
        <v>0</v>
      </c>
      <c r="S8" s="155">
        <v>0</v>
      </c>
    </row>
    <row r="9" spans="1:19" x14ac:dyDescent="0.3">
      <c r="A9" s="153">
        <v>8</v>
      </c>
      <c r="B9" s="154">
        <v>45862</v>
      </c>
      <c r="C9" s="154" t="s">
        <v>175</v>
      </c>
      <c r="D9" s="153" t="s">
        <v>267</v>
      </c>
      <c r="E9" s="153" t="s">
        <v>268</v>
      </c>
      <c r="F9" s="155">
        <v>1031</v>
      </c>
      <c r="G9" s="155" t="s">
        <v>142</v>
      </c>
      <c r="H9" s="155">
        <v>90</v>
      </c>
      <c r="I9" s="156">
        <v>0.80972222222222223</v>
      </c>
      <c r="J9" s="156">
        <f t="shared" si="0"/>
        <v>0.79166666666666663</v>
      </c>
      <c r="K9" s="156">
        <f t="shared" si="1"/>
        <v>0.79166666666666663</v>
      </c>
      <c r="L9" s="155" t="s">
        <v>272</v>
      </c>
      <c r="M9" s="158">
        <v>0.14444444444444443</v>
      </c>
      <c r="N9" s="158">
        <v>0.14444444444444443</v>
      </c>
      <c r="O9" s="155">
        <v>0</v>
      </c>
      <c r="P9" s="155">
        <v>0</v>
      </c>
      <c r="Q9" s="157">
        <v>13</v>
      </c>
      <c r="R9" s="157">
        <v>0</v>
      </c>
      <c r="S9" s="155">
        <v>0</v>
      </c>
    </row>
    <row r="10" spans="1:19" x14ac:dyDescent="0.3">
      <c r="A10" s="153">
        <v>9</v>
      </c>
      <c r="B10" s="154">
        <v>45862</v>
      </c>
      <c r="C10" s="154" t="s">
        <v>175</v>
      </c>
      <c r="D10" s="153" t="s">
        <v>267</v>
      </c>
      <c r="E10" s="153" t="s">
        <v>268</v>
      </c>
      <c r="F10" s="155">
        <v>1031</v>
      </c>
      <c r="G10" s="155" t="s">
        <v>142</v>
      </c>
      <c r="H10" s="155">
        <v>90</v>
      </c>
      <c r="I10" s="156">
        <v>0.81736111111111109</v>
      </c>
      <c r="J10" s="156">
        <f t="shared" si="0"/>
        <v>0.8125</v>
      </c>
      <c r="K10" s="156">
        <f t="shared" si="1"/>
        <v>0.79166666666666663</v>
      </c>
      <c r="L10" s="155" t="s">
        <v>273</v>
      </c>
      <c r="M10" s="158">
        <v>1.1111111111111112E-2</v>
      </c>
      <c r="N10" s="158">
        <v>0</v>
      </c>
      <c r="O10" s="155">
        <v>0</v>
      </c>
      <c r="P10" s="155">
        <v>0</v>
      </c>
      <c r="Q10" s="157">
        <v>0</v>
      </c>
      <c r="R10" s="157">
        <v>0</v>
      </c>
      <c r="S10" s="155">
        <v>0</v>
      </c>
    </row>
    <row r="11" spans="1:19" x14ac:dyDescent="0.3">
      <c r="A11" s="153">
        <v>10</v>
      </c>
      <c r="B11" s="154">
        <v>45862</v>
      </c>
      <c r="C11" s="154" t="s">
        <v>175</v>
      </c>
      <c r="D11" s="153" t="s">
        <v>267</v>
      </c>
      <c r="E11" s="153" t="s">
        <v>268</v>
      </c>
      <c r="F11" s="155">
        <v>1031</v>
      </c>
      <c r="G11" s="155" t="s">
        <v>142</v>
      </c>
      <c r="H11" s="155">
        <v>90</v>
      </c>
      <c r="I11" s="156">
        <v>0.82222222222222219</v>
      </c>
      <c r="J11" s="156">
        <f t="shared" si="0"/>
        <v>0.8125</v>
      </c>
      <c r="K11" s="156">
        <f t="shared" si="1"/>
        <v>0.79166666666666663</v>
      </c>
      <c r="L11" s="157" t="s">
        <v>247</v>
      </c>
      <c r="M11" s="158">
        <v>1.1111111111111112E-2</v>
      </c>
      <c r="N11" s="158">
        <v>1.1111111111111112E-2</v>
      </c>
      <c r="O11" s="155">
        <v>0</v>
      </c>
      <c r="P11" s="155">
        <v>0</v>
      </c>
      <c r="Q11" s="157">
        <v>1</v>
      </c>
      <c r="R11" s="157">
        <v>0</v>
      </c>
      <c r="S11" s="155">
        <v>0</v>
      </c>
    </row>
    <row r="12" spans="1:19" x14ac:dyDescent="0.3">
      <c r="A12" s="153">
        <v>12</v>
      </c>
      <c r="B12" s="154">
        <v>45862</v>
      </c>
      <c r="C12" s="154" t="s">
        <v>175</v>
      </c>
      <c r="D12" s="153" t="s">
        <v>267</v>
      </c>
      <c r="E12" s="153" t="s">
        <v>268</v>
      </c>
      <c r="F12" s="155">
        <v>1038</v>
      </c>
      <c r="G12" s="155" t="s">
        <v>142</v>
      </c>
      <c r="H12" s="155">
        <v>90</v>
      </c>
      <c r="I12" s="156">
        <v>0.74444444444444446</v>
      </c>
      <c r="J12" s="156">
        <f t="shared" si="0"/>
        <v>0.72916666666666663</v>
      </c>
      <c r="K12" s="156">
        <f t="shared" si="1"/>
        <v>0.70833333333333337</v>
      </c>
      <c r="L12" s="157" t="s">
        <v>274</v>
      </c>
      <c r="M12" s="158">
        <v>4.4444444444444446E-2</v>
      </c>
      <c r="N12" s="158">
        <v>4.4444444444444446E-2</v>
      </c>
      <c r="O12" s="155">
        <v>0</v>
      </c>
      <c r="P12" s="155">
        <v>0</v>
      </c>
      <c r="Q12" s="157">
        <v>4</v>
      </c>
      <c r="R12" s="157">
        <v>0</v>
      </c>
      <c r="S12" s="155">
        <v>0</v>
      </c>
    </row>
    <row r="13" spans="1:19" x14ac:dyDescent="0.3">
      <c r="A13" s="153">
        <v>13</v>
      </c>
      <c r="B13" s="154">
        <v>45862</v>
      </c>
      <c r="C13" s="154" t="s">
        <v>175</v>
      </c>
      <c r="D13" s="153" t="s">
        <v>267</v>
      </c>
      <c r="E13" s="153" t="s">
        <v>268</v>
      </c>
      <c r="F13" s="155">
        <v>1038</v>
      </c>
      <c r="G13" s="155" t="s">
        <v>142</v>
      </c>
      <c r="H13" s="155">
        <v>90</v>
      </c>
      <c r="I13" s="156">
        <v>0.75208333333333333</v>
      </c>
      <c r="J13" s="156">
        <f t="shared" si="0"/>
        <v>0.75</v>
      </c>
      <c r="K13" s="156">
        <f t="shared" si="1"/>
        <v>0.75</v>
      </c>
      <c r="L13" s="155" t="s">
        <v>275</v>
      </c>
      <c r="M13" s="158">
        <v>2.2222222222222223E-2</v>
      </c>
      <c r="N13" s="158">
        <v>2.2222222222222223E-2</v>
      </c>
      <c r="O13" s="155">
        <v>0</v>
      </c>
      <c r="P13" s="155">
        <v>0</v>
      </c>
      <c r="Q13" s="157">
        <v>2</v>
      </c>
      <c r="R13" s="157">
        <v>0</v>
      </c>
      <c r="S13" s="155">
        <v>0</v>
      </c>
    </row>
    <row r="14" spans="1:19" x14ac:dyDescent="0.3">
      <c r="A14" s="153">
        <v>14</v>
      </c>
      <c r="B14" s="154">
        <v>45862</v>
      </c>
      <c r="C14" s="154" t="s">
        <v>175</v>
      </c>
      <c r="D14" s="153" t="s">
        <v>267</v>
      </c>
      <c r="E14" s="153" t="s">
        <v>268</v>
      </c>
      <c r="F14" s="155">
        <v>1038</v>
      </c>
      <c r="G14" s="155" t="s">
        <v>142</v>
      </c>
      <c r="H14" s="155">
        <v>90</v>
      </c>
      <c r="I14" s="156">
        <v>0.76249999999999996</v>
      </c>
      <c r="J14" s="156">
        <f t="shared" si="0"/>
        <v>0.75</v>
      </c>
      <c r="K14" s="156">
        <f t="shared" si="1"/>
        <v>0.75</v>
      </c>
      <c r="L14" s="155" t="s">
        <v>276</v>
      </c>
      <c r="M14" s="158">
        <v>3.3333333333333333E-2</v>
      </c>
      <c r="N14" s="158">
        <v>3.3333333333333333E-2</v>
      </c>
      <c r="O14" s="155">
        <v>0</v>
      </c>
      <c r="P14" s="155">
        <v>0</v>
      </c>
      <c r="Q14" s="157">
        <v>3</v>
      </c>
      <c r="R14" s="157">
        <v>0</v>
      </c>
      <c r="S14" s="155">
        <v>0</v>
      </c>
    </row>
    <row r="15" spans="1:19" x14ac:dyDescent="0.3">
      <c r="A15" s="153">
        <v>15</v>
      </c>
      <c r="B15" s="154">
        <v>45862</v>
      </c>
      <c r="C15" s="154" t="s">
        <v>175</v>
      </c>
      <c r="D15" s="153" t="s">
        <v>267</v>
      </c>
      <c r="E15" s="153" t="s">
        <v>268</v>
      </c>
      <c r="F15" s="155">
        <v>1038</v>
      </c>
      <c r="G15" s="155" t="s">
        <v>142</v>
      </c>
      <c r="H15" s="155">
        <v>90</v>
      </c>
      <c r="I15" s="156">
        <v>0.76666666666666672</v>
      </c>
      <c r="J15" s="156">
        <f t="shared" si="0"/>
        <v>0.75</v>
      </c>
      <c r="K15" s="156">
        <f t="shared" si="1"/>
        <v>0.75</v>
      </c>
      <c r="L15" s="157" t="s">
        <v>250</v>
      </c>
      <c r="M15" s="158">
        <v>7.7777777777777779E-2</v>
      </c>
      <c r="N15" s="158">
        <v>7.7777777777777779E-2</v>
      </c>
      <c r="O15" s="155">
        <v>0</v>
      </c>
      <c r="P15" s="155">
        <v>0</v>
      </c>
      <c r="Q15" s="157">
        <v>7</v>
      </c>
      <c r="R15" s="157">
        <v>0</v>
      </c>
      <c r="S15" s="155">
        <v>0</v>
      </c>
    </row>
    <row r="16" spans="1:19" x14ac:dyDescent="0.3">
      <c r="A16" s="153">
        <v>16</v>
      </c>
      <c r="B16" s="154">
        <v>45862</v>
      </c>
      <c r="C16" s="154" t="s">
        <v>175</v>
      </c>
      <c r="D16" s="153" t="s">
        <v>267</v>
      </c>
      <c r="E16" s="153" t="s">
        <v>268</v>
      </c>
      <c r="F16" s="155">
        <v>1038</v>
      </c>
      <c r="G16" s="155" t="s">
        <v>142</v>
      </c>
      <c r="H16" s="155">
        <v>90</v>
      </c>
      <c r="I16" s="156">
        <v>0.77638888888888891</v>
      </c>
      <c r="J16" s="156">
        <f t="shared" si="0"/>
        <v>0.77083333333333337</v>
      </c>
      <c r="K16" s="156">
        <f t="shared" si="1"/>
        <v>0.75</v>
      </c>
      <c r="L16" s="155" t="s">
        <v>254</v>
      </c>
      <c r="M16" s="158">
        <v>5.5555555555555552E-2</v>
      </c>
      <c r="N16" s="158">
        <v>5.5555555555555552E-2</v>
      </c>
      <c r="O16" s="155">
        <v>0</v>
      </c>
      <c r="P16" s="155">
        <v>0</v>
      </c>
      <c r="Q16" s="157">
        <v>5</v>
      </c>
      <c r="R16" s="157">
        <v>0</v>
      </c>
      <c r="S16" s="155">
        <v>0</v>
      </c>
    </row>
    <row r="17" spans="1:19" x14ac:dyDescent="0.3">
      <c r="A17" s="153">
        <v>17</v>
      </c>
      <c r="B17" s="154">
        <v>45862</v>
      </c>
      <c r="C17" s="154" t="s">
        <v>175</v>
      </c>
      <c r="D17" s="153" t="s">
        <v>267</v>
      </c>
      <c r="E17" s="153" t="s">
        <v>268</v>
      </c>
      <c r="F17" s="155">
        <v>1038</v>
      </c>
      <c r="G17" s="155" t="s">
        <v>142</v>
      </c>
      <c r="H17" s="155">
        <v>90</v>
      </c>
      <c r="I17" s="156">
        <v>0.78819444444444442</v>
      </c>
      <c r="J17" s="156">
        <f t="shared" si="0"/>
        <v>0.77083333333333337</v>
      </c>
      <c r="K17" s="156">
        <f t="shared" si="1"/>
        <v>0.75</v>
      </c>
      <c r="L17" s="155" t="s">
        <v>253</v>
      </c>
      <c r="M17" s="158">
        <v>8.8888888888888892E-2</v>
      </c>
      <c r="N17" s="158">
        <v>8.8888888888888892E-2</v>
      </c>
      <c r="O17" s="155">
        <v>0</v>
      </c>
      <c r="P17" s="155">
        <v>0</v>
      </c>
      <c r="Q17" s="157">
        <v>8</v>
      </c>
      <c r="R17" s="157">
        <v>0</v>
      </c>
      <c r="S17" s="155">
        <v>0</v>
      </c>
    </row>
    <row r="18" spans="1:19" x14ac:dyDescent="0.3">
      <c r="A18" s="153">
        <v>18</v>
      </c>
      <c r="B18" s="154">
        <v>45862</v>
      </c>
      <c r="C18" s="154" t="s">
        <v>175</v>
      </c>
      <c r="D18" s="153" t="s">
        <v>267</v>
      </c>
      <c r="E18" s="153" t="s">
        <v>268</v>
      </c>
      <c r="F18" s="155">
        <v>1038</v>
      </c>
      <c r="G18" s="155" t="s">
        <v>142</v>
      </c>
      <c r="H18" s="155">
        <v>90</v>
      </c>
      <c r="I18" s="156">
        <v>0.7895833333333333</v>
      </c>
      <c r="J18" s="156">
        <f t="shared" si="0"/>
        <v>0.77083333333333337</v>
      </c>
      <c r="K18" s="156">
        <f t="shared" si="1"/>
        <v>0.75</v>
      </c>
      <c r="L18" s="157" t="s">
        <v>277</v>
      </c>
      <c r="M18" s="158">
        <v>4.4444444444444446E-2</v>
      </c>
      <c r="N18" s="158">
        <v>4.4444444444444446E-2</v>
      </c>
      <c r="O18" s="155">
        <v>0</v>
      </c>
      <c r="P18" s="155">
        <v>0</v>
      </c>
      <c r="Q18" s="157">
        <v>4</v>
      </c>
      <c r="R18" s="157">
        <v>0</v>
      </c>
      <c r="S18" s="155">
        <v>0</v>
      </c>
    </row>
    <row r="19" spans="1:19" x14ac:dyDescent="0.3">
      <c r="A19" s="153">
        <v>19</v>
      </c>
      <c r="B19" s="154">
        <v>45862</v>
      </c>
      <c r="C19" s="154" t="s">
        <v>175</v>
      </c>
      <c r="D19" s="153" t="s">
        <v>267</v>
      </c>
      <c r="E19" s="153" t="s">
        <v>268</v>
      </c>
      <c r="F19" s="155">
        <v>1038</v>
      </c>
      <c r="G19" s="155" t="s">
        <v>142</v>
      </c>
      <c r="H19" s="155">
        <v>90</v>
      </c>
      <c r="I19" s="156">
        <v>0.79652777777777772</v>
      </c>
      <c r="J19" s="156">
        <f t="shared" si="0"/>
        <v>0.79166666666666663</v>
      </c>
      <c r="K19" s="156">
        <f t="shared" si="1"/>
        <v>0.79166666666666663</v>
      </c>
      <c r="L19" s="155" t="s">
        <v>278</v>
      </c>
      <c r="M19" s="158">
        <v>8.8888888888888892E-2</v>
      </c>
      <c r="N19" s="158">
        <v>8.8888888888888892E-2</v>
      </c>
      <c r="O19" s="155">
        <v>0</v>
      </c>
      <c r="P19" s="155">
        <v>0</v>
      </c>
      <c r="Q19" s="157">
        <v>8</v>
      </c>
      <c r="R19" s="157">
        <v>0</v>
      </c>
      <c r="S19" s="155">
        <v>0</v>
      </c>
    </row>
    <row r="20" spans="1:19" x14ac:dyDescent="0.3">
      <c r="A20" s="153">
        <v>20</v>
      </c>
      <c r="B20" s="154">
        <v>45862</v>
      </c>
      <c r="C20" s="154" t="s">
        <v>175</v>
      </c>
      <c r="D20" s="153" t="s">
        <v>267</v>
      </c>
      <c r="E20" s="153" t="s">
        <v>268</v>
      </c>
      <c r="F20" s="155">
        <v>1038</v>
      </c>
      <c r="G20" s="155" t="s">
        <v>142</v>
      </c>
      <c r="H20" s="155">
        <v>90</v>
      </c>
      <c r="I20" s="156">
        <v>0.81458333333333333</v>
      </c>
      <c r="J20" s="156">
        <f t="shared" si="0"/>
        <v>0.8125</v>
      </c>
      <c r="K20" s="156">
        <f t="shared" si="1"/>
        <v>0.79166666666666663</v>
      </c>
      <c r="L20" s="155" t="s">
        <v>249</v>
      </c>
      <c r="M20" s="158">
        <v>0.13333333333333333</v>
      </c>
      <c r="N20" s="158">
        <v>0.13333333333333333</v>
      </c>
      <c r="O20" s="155">
        <v>0</v>
      </c>
      <c r="P20" s="155">
        <v>0</v>
      </c>
      <c r="Q20" s="157">
        <v>12</v>
      </c>
      <c r="R20" s="157">
        <v>0</v>
      </c>
      <c r="S20" s="155">
        <v>0</v>
      </c>
    </row>
    <row r="21" spans="1:19" x14ac:dyDescent="0.3">
      <c r="A21" s="153">
        <v>21</v>
      </c>
      <c r="B21" s="154">
        <v>45862</v>
      </c>
      <c r="C21" s="154" t="s">
        <v>175</v>
      </c>
      <c r="D21" s="153" t="s">
        <v>267</v>
      </c>
      <c r="E21" s="153" t="s">
        <v>268</v>
      </c>
      <c r="F21" s="155">
        <v>1038</v>
      </c>
      <c r="G21" s="155" t="s">
        <v>142</v>
      </c>
      <c r="H21" s="155">
        <v>90</v>
      </c>
      <c r="I21" s="156">
        <v>0.81527777777777777</v>
      </c>
      <c r="J21" s="156">
        <f t="shared" si="0"/>
        <v>0.8125</v>
      </c>
      <c r="K21" s="156">
        <f t="shared" si="1"/>
        <v>0.79166666666666663</v>
      </c>
      <c r="L21" s="157" t="s">
        <v>274</v>
      </c>
      <c r="M21" s="158">
        <v>1.1111111111111112E-2</v>
      </c>
      <c r="N21" s="158">
        <v>1.1111111111111112E-2</v>
      </c>
      <c r="O21" s="155">
        <v>0</v>
      </c>
      <c r="P21" s="155">
        <v>0</v>
      </c>
      <c r="Q21" s="157">
        <v>1</v>
      </c>
      <c r="R21" s="157">
        <v>0</v>
      </c>
      <c r="S21" s="155">
        <v>0</v>
      </c>
    </row>
    <row r="22" spans="1:19" x14ac:dyDescent="0.3">
      <c r="A22" s="153">
        <v>22</v>
      </c>
      <c r="B22" s="154">
        <v>45862</v>
      </c>
      <c r="C22" s="154" t="s">
        <v>175</v>
      </c>
      <c r="D22" s="153" t="s">
        <v>267</v>
      </c>
      <c r="E22" s="153" t="s">
        <v>268</v>
      </c>
      <c r="F22" s="155">
        <v>1038</v>
      </c>
      <c r="G22" s="155" t="s">
        <v>142</v>
      </c>
      <c r="H22" s="155">
        <v>90</v>
      </c>
      <c r="I22" s="156">
        <v>0.82847222222222228</v>
      </c>
      <c r="J22" s="156">
        <f t="shared" si="0"/>
        <v>0.8125</v>
      </c>
      <c r="K22" s="156">
        <f t="shared" si="1"/>
        <v>0.79166666666666663</v>
      </c>
      <c r="L22" s="155" t="s">
        <v>275</v>
      </c>
      <c r="M22" s="158">
        <v>6.6666666666666666E-2</v>
      </c>
      <c r="N22" s="158">
        <v>6.6666666666666666E-2</v>
      </c>
      <c r="O22" s="155">
        <v>0</v>
      </c>
      <c r="P22" s="155">
        <v>0</v>
      </c>
      <c r="Q22" s="157">
        <v>6</v>
      </c>
      <c r="R22" s="157">
        <v>0</v>
      </c>
      <c r="S22" s="155">
        <v>0</v>
      </c>
    </row>
    <row r="23" spans="1:19" x14ac:dyDescent="0.3">
      <c r="A23" s="153">
        <v>23</v>
      </c>
      <c r="B23" s="154">
        <v>45862</v>
      </c>
      <c r="C23" s="154" t="s">
        <v>175</v>
      </c>
      <c r="D23" s="153" t="s">
        <v>267</v>
      </c>
      <c r="E23" s="153" t="s">
        <v>268</v>
      </c>
      <c r="F23" s="155">
        <v>1038</v>
      </c>
      <c r="G23" s="155" t="s">
        <v>142</v>
      </c>
      <c r="H23" s="155">
        <v>90</v>
      </c>
      <c r="I23" s="156">
        <v>0.8354166666666667</v>
      </c>
      <c r="J23" s="156">
        <f t="shared" si="0"/>
        <v>0.83333333333333337</v>
      </c>
      <c r="K23" s="156">
        <f t="shared" si="1"/>
        <v>0.83333333333333337</v>
      </c>
      <c r="L23" s="155" t="s">
        <v>276</v>
      </c>
      <c r="M23" s="158">
        <v>2.2222222222222223E-2</v>
      </c>
      <c r="N23" s="158">
        <v>2.2222222222222223E-2</v>
      </c>
      <c r="O23" s="155">
        <v>0</v>
      </c>
      <c r="P23" s="155">
        <v>0</v>
      </c>
      <c r="Q23" s="157">
        <v>2</v>
      </c>
      <c r="R23" s="157">
        <v>0</v>
      </c>
      <c r="S23" s="155">
        <v>0</v>
      </c>
    </row>
  </sheetData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3FD1C-3783-4773-9A84-DB35E099C3D5}">
  <sheetPr>
    <tabColor rgb="FF92D050"/>
  </sheetPr>
  <dimension ref="A1:S37"/>
  <sheetViews>
    <sheetView zoomScaleNormal="100" workbookViewId="0"/>
  </sheetViews>
  <sheetFormatPr baseColWidth="10" defaultRowHeight="14.4" x14ac:dyDescent="0.3"/>
  <cols>
    <col min="1" max="1" width="4.21875" style="12" customWidth="1"/>
    <col min="2" max="3" width="10.21875" customWidth="1"/>
    <col min="4" max="4" width="8.77734375" customWidth="1"/>
    <col min="5" max="5" width="21.6640625" customWidth="1"/>
    <col min="6" max="6" width="8.88671875" customWidth="1"/>
    <col min="7" max="7" width="10.21875" customWidth="1"/>
    <col min="8" max="8" width="9.44140625" customWidth="1"/>
    <col min="9" max="9" width="9.44140625" bestFit="1" customWidth="1"/>
    <col min="10" max="11" width="11.5546875" customWidth="1"/>
    <col min="19" max="19" width="18.5546875" bestFit="1" customWidth="1"/>
  </cols>
  <sheetData>
    <row r="1" spans="1:19" s="152" customFormat="1" ht="48" x14ac:dyDescent="0.3">
      <c r="A1" s="151" t="s">
        <v>222</v>
      </c>
      <c r="B1" s="151" t="s">
        <v>223</v>
      </c>
      <c r="C1" s="151" t="s">
        <v>224</v>
      </c>
      <c r="D1" s="151" t="s">
        <v>164</v>
      </c>
      <c r="E1" s="151" t="s">
        <v>168</v>
      </c>
      <c r="F1" s="151" t="s">
        <v>16</v>
      </c>
      <c r="G1" s="151" t="s">
        <v>225</v>
      </c>
      <c r="H1" s="151" t="s">
        <v>226</v>
      </c>
      <c r="I1" s="151" t="s">
        <v>227</v>
      </c>
      <c r="J1" s="151" t="s">
        <v>228</v>
      </c>
      <c r="K1" s="151" t="s">
        <v>229</v>
      </c>
      <c r="L1" s="151" t="s">
        <v>230</v>
      </c>
      <c r="M1" s="151" t="s">
        <v>231</v>
      </c>
      <c r="N1" s="151" t="s">
        <v>232</v>
      </c>
      <c r="O1" s="151" t="s">
        <v>233</v>
      </c>
      <c r="P1" s="151" t="s">
        <v>234</v>
      </c>
      <c r="Q1" s="151" t="s">
        <v>235</v>
      </c>
      <c r="R1" s="151" t="s">
        <v>236</v>
      </c>
      <c r="S1" s="151" t="s">
        <v>237</v>
      </c>
    </row>
    <row r="2" spans="1:19" x14ac:dyDescent="0.3">
      <c r="A2" s="153">
        <v>1</v>
      </c>
      <c r="B2" s="154">
        <v>45863</v>
      </c>
      <c r="C2" s="154" t="s">
        <v>175</v>
      </c>
      <c r="D2" s="153" t="s">
        <v>279</v>
      </c>
      <c r="E2" s="153" t="s">
        <v>280</v>
      </c>
      <c r="F2" s="155">
        <v>1038</v>
      </c>
      <c r="G2" s="155" t="s">
        <v>142</v>
      </c>
      <c r="H2" s="155">
        <v>90</v>
      </c>
      <c r="I2" s="156">
        <v>0.74791666666666667</v>
      </c>
      <c r="J2" s="156">
        <f>TIME(HOUR(I2),_xlfn.FLOOR.MATH(MINUTE(I2),30),0)</f>
        <v>0.72916666666666663</v>
      </c>
      <c r="K2" s="156">
        <f>TIME(HOUR(I2),0,0)</f>
        <v>0.70833333333333337</v>
      </c>
      <c r="L2" s="157" t="s">
        <v>281</v>
      </c>
      <c r="M2" s="158">
        <f>Q2/H2</f>
        <v>5.5555555555555552E-2</v>
      </c>
      <c r="N2" s="158">
        <v>0</v>
      </c>
      <c r="O2" s="155">
        <v>0</v>
      </c>
      <c r="P2" s="155">
        <v>0</v>
      </c>
      <c r="Q2" s="155">
        <v>5</v>
      </c>
      <c r="R2" s="157">
        <v>0</v>
      </c>
      <c r="S2" s="157"/>
    </row>
    <row r="3" spans="1:19" x14ac:dyDescent="0.3">
      <c r="A3" s="153">
        <v>2</v>
      </c>
      <c r="B3" s="154">
        <v>45863</v>
      </c>
      <c r="C3" s="154" t="s">
        <v>175</v>
      </c>
      <c r="D3" s="153" t="s">
        <v>279</v>
      </c>
      <c r="E3" s="153" t="s">
        <v>280</v>
      </c>
      <c r="F3" s="155">
        <v>1038</v>
      </c>
      <c r="G3" s="155" t="s">
        <v>142</v>
      </c>
      <c r="H3" s="155">
        <v>90</v>
      </c>
      <c r="I3" s="156">
        <v>0.75486111111111109</v>
      </c>
      <c r="J3" s="156">
        <f t="shared" ref="J3:J37" si="0">TIME(HOUR(I3),_xlfn.FLOOR.MATH(MINUTE(I3),30),0)</f>
        <v>0.75</v>
      </c>
      <c r="K3" s="156">
        <f t="shared" ref="K3:K37" si="1">TIME(HOUR(I3),0,0)</f>
        <v>0.75</v>
      </c>
      <c r="L3" s="155" t="s">
        <v>282</v>
      </c>
      <c r="M3" s="158">
        <f t="shared" ref="M3:M37" si="2">Q3/H3</f>
        <v>7.7777777777777779E-2</v>
      </c>
      <c r="N3" s="158">
        <v>0</v>
      </c>
      <c r="O3" s="155">
        <v>0</v>
      </c>
      <c r="P3" s="155">
        <v>0</v>
      </c>
      <c r="Q3" s="155">
        <v>7</v>
      </c>
      <c r="R3" s="157">
        <v>0</v>
      </c>
      <c r="S3" s="157"/>
    </row>
    <row r="4" spans="1:19" x14ac:dyDescent="0.3">
      <c r="A4" s="153">
        <v>3</v>
      </c>
      <c r="B4" s="154">
        <v>45863</v>
      </c>
      <c r="C4" s="154" t="s">
        <v>175</v>
      </c>
      <c r="D4" s="153" t="s">
        <v>279</v>
      </c>
      <c r="E4" s="153" t="s">
        <v>280</v>
      </c>
      <c r="F4" s="155">
        <v>1038</v>
      </c>
      <c r="G4" s="155" t="s">
        <v>142</v>
      </c>
      <c r="H4" s="155">
        <v>90</v>
      </c>
      <c r="I4" s="156">
        <v>0.76041666666666663</v>
      </c>
      <c r="J4" s="156">
        <f t="shared" si="0"/>
        <v>0.75</v>
      </c>
      <c r="K4" s="156">
        <f t="shared" si="1"/>
        <v>0.75</v>
      </c>
      <c r="L4" s="155" t="s">
        <v>254</v>
      </c>
      <c r="M4" s="158">
        <f t="shared" si="2"/>
        <v>4.4444444444444446E-2</v>
      </c>
      <c r="N4" s="158">
        <v>0</v>
      </c>
      <c r="O4" s="155">
        <v>0</v>
      </c>
      <c r="P4" s="155">
        <v>0</v>
      </c>
      <c r="Q4" s="155">
        <v>4</v>
      </c>
      <c r="R4" s="157">
        <v>0</v>
      </c>
      <c r="S4" s="157"/>
    </row>
    <row r="5" spans="1:19" x14ac:dyDescent="0.3">
      <c r="A5" s="153">
        <v>4</v>
      </c>
      <c r="B5" s="154">
        <v>45863</v>
      </c>
      <c r="C5" s="154" t="s">
        <v>175</v>
      </c>
      <c r="D5" s="153" t="s">
        <v>279</v>
      </c>
      <c r="E5" s="153" t="s">
        <v>280</v>
      </c>
      <c r="F5" s="155">
        <v>1038</v>
      </c>
      <c r="G5" s="155" t="s">
        <v>142</v>
      </c>
      <c r="H5" s="155">
        <v>90</v>
      </c>
      <c r="I5" s="156">
        <v>0.77361111111111114</v>
      </c>
      <c r="J5" s="156">
        <f t="shared" si="0"/>
        <v>0.77083333333333337</v>
      </c>
      <c r="K5" s="156">
        <f t="shared" si="1"/>
        <v>0.75</v>
      </c>
      <c r="L5" s="157" t="s">
        <v>283</v>
      </c>
      <c r="M5" s="158">
        <f t="shared" si="2"/>
        <v>7.7777777777777779E-2</v>
      </c>
      <c r="N5" s="158">
        <v>0</v>
      </c>
      <c r="O5" s="155">
        <v>0</v>
      </c>
      <c r="P5" s="155">
        <v>0</v>
      </c>
      <c r="Q5" s="155">
        <v>7</v>
      </c>
      <c r="R5" s="157">
        <v>0</v>
      </c>
      <c r="S5" s="157"/>
    </row>
    <row r="6" spans="1:19" x14ac:dyDescent="0.3">
      <c r="A6" s="153">
        <v>5</v>
      </c>
      <c r="B6" s="154">
        <v>45863</v>
      </c>
      <c r="C6" s="154" t="s">
        <v>175</v>
      </c>
      <c r="D6" s="153" t="s">
        <v>279</v>
      </c>
      <c r="E6" s="153" t="s">
        <v>280</v>
      </c>
      <c r="F6" s="155">
        <v>1038</v>
      </c>
      <c r="G6" s="155" t="s">
        <v>142</v>
      </c>
      <c r="H6" s="155">
        <v>90</v>
      </c>
      <c r="I6" s="156">
        <v>0.77569444444444446</v>
      </c>
      <c r="J6" s="156">
        <f t="shared" si="0"/>
        <v>0.77083333333333337</v>
      </c>
      <c r="K6" s="156">
        <f t="shared" si="1"/>
        <v>0.75</v>
      </c>
      <c r="L6" s="155" t="s">
        <v>284</v>
      </c>
      <c r="M6" s="158">
        <f t="shared" si="2"/>
        <v>1.1111111111111112E-2</v>
      </c>
      <c r="N6" s="158">
        <v>0</v>
      </c>
      <c r="O6" s="155">
        <v>0</v>
      </c>
      <c r="P6" s="155">
        <v>0</v>
      </c>
      <c r="Q6" s="155">
        <v>1</v>
      </c>
      <c r="R6" s="157">
        <v>0</v>
      </c>
      <c r="S6" s="157"/>
    </row>
    <row r="7" spans="1:19" x14ac:dyDescent="0.3">
      <c r="A7" s="153">
        <v>6</v>
      </c>
      <c r="B7" s="154">
        <v>45863</v>
      </c>
      <c r="C7" s="154" t="s">
        <v>175</v>
      </c>
      <c r="D7" s="153" t="s">
        <v>279</v>
      </c>
      <c r="E7" s="153" t="s">
        <v>280</v>
      </c>
      <c r="F7" s="155">
        <v>1038</v>
      </c>
      <c r="G7" s="155" t="s">
        <v>142</v>
      </c>
      <c r="H7" s="155">
        <v>90</v>
      </c>
      <c r="I7" s="156">
        <v>0.79305555555555551</v>
      </c>
      <c r="J7" s="156">
        <f t="shared" si="0"/>
        <v>0.79166666666666663</v>
      </c>
      <c r="K7" s="156">
        <f t="shared" si="1"/>
        <v>0.79166666666666663</v>
      </c>
      <c r="L7" s="155" t="s">
        <v>278</v>
      </c>
      <c r="M7" s="158">
        <f t="shared" si="2"/>
        <v>0.17777777777777778</v>
      </c>
      <c r="N7" s="158">
        <v>0</v>
      </c>
      <c r="O7" s="155">
        <v>0</v>
      </c>
      <c r="P7" s="155">
        <v>0</v>
      </c>
      <c r="Q7" s="155">
        <v>16</v>
      </c>
      <c r="R7" s="157">
        <v>0</v>
      </c>
      <c r="S7" s="157"/>
    </row>
    <row r="8" spans="1:19" x14ac:dyDescent="0.3">
      <c r="A8" s="153">
        <v>7</v>
      </c>
      <c r="B8" s="154">
        <v>45863</v>
      </c>
      <c r="C8" s="154" t="s">
        <v>175</v>
      </c>
      <c r="D8" s="153" t="s">
        <v>279</v>
      </c>
      <c r="E8" s="153" t="s">
        <v>280</v>
      </c>
      <c r="F8" s="155">
        <v>1038</v>
      </c>
      <c r="G8" s="155" t="s">
        <v>142</v>
      </c>
      <c r="H8" s="155">
        <v>90</v>
      </c>
      <c r="I8" s="156">
        <v>0.80138888888888893</v>
      </c>
      <c r="J8" s="156">
        <f t="shared" si="0"/>
        <v>0.79166666666666663</v>
      </c>
      <c r="K8" s="156">
        <f t="shared" si="1"/>
        <v>0.79166666666666663</v>
      </c>
      <c r="L8" s="157" t="s">
        <v>285</v>
      </c>
      <c r="M8" s="158">
        <f t="shared" si="2"/>
        <v>4.4444444444444446E-2</v>
      </c>
      <c r="N8" s="158">
        <v>0</v>
      </c>
      <c r="O8" s="155">
        <v>0</v>
      </c>
      <c r="P8" s="155">
        <v>0</v>
      </c>
      <c r="Q8" s="155">
        <v>4</v>
      </c>
      <c r="R8" s="157">
        <v>0</v>
      </c>
      <c r="S8" s="157"/>
    </row>
    <row r="9" spans="1:19" x14ac:dyDescent="0.3">
      <c r="A9" s="153">
        <v>8</v>
      </c>
      <c r="B9" s="154">
        <v>45863</v>
      </c>
      <c r="C9" s="154" t="s">
        <v>175</v>
      </c>
      <c r="D9" s="153" t="s">
        <v>279</v>
      </c>
      <c r="E9" s="153" t="s">
        <v>280</v>
      </c>
      <c r="F9" s="155">
        <v>1038</v>
      </c>
      <c r="G9" s="155" t="s">
        <v>142</v>
      </c>
      <c r="H9" s="155">
        <v>90</v>
      </c>
      <c r="I9" s="156">
        <v>0.80972222222222223</v>
      </c>
      <c r="J9" s="156">
        <f t="shared" si="0"/>
        <v>0.79166666666666663</v>
      </c>
      <c r="K9" s="156">
        <f t="shared" si="1"/>
        <v>0.79166666666666663</v>
      </c>
      <c r="L9" s="155" t="s">
        <v>286</v>
      </c>
      <c r="M9" s="158">
        <f t="shared" si="2"/>
        <v>2.2222222222222223E-2</v>
      </c>
      <c r="N9" s="158">
        <v>0</v>
      </c>
      <c r="O9" s="155">
        <v>0</v>
      </c>
      <c r="P9" s="155">
        <v>0</v>
      </c>
      <c r="Q9" s="155">
        <v>2</v>
      </c>
      <c r="R9" s="157">
        <v>0</v>
      </c>
      <c r="S9" s="157"/>
    </row>
    <row r="10" spans="1:19" x14ac:dyDescent="0.3">
      <c r="A10" s="153">
        <v>9</v>
      </c>
      <c r="B10" s="154">
        <v>45863</v>
      </c>
      <c r="C10" s="154" t="s">
        <v>175</v>
      </c>
      <c r="D10" s="153" t="s">
        <v>279</v>
      </c>
      <c r="E10" s="153" t="s">
        <v>280</v>
      </c>
      <c r="F10" s="155">
        <v>1038</v>
      </c>
      <c r="G10" s="155" t="s">
        <v>142</v>
      </c>
      <c r="H10" s="155">
        <v>90</v>
      </c>
      <c r="I10" s="156">
        <v>0.81736111111111109</v>
      </c>
      <c r="J10" s="156">
        <f t="shared" si="0"/>
        <v>0.8125</v>
      </c>
      <c r="K10" s="156">
        <f t="shared" si="1"/>
        <v>0.79166666666666663</v>
      </c>
      <c r="L10" s="155" t="s">
        <v>256</v>
      </c>
      <c r="M10" s="158">
        <f t="shared" si="2"/>
        <v>5.5555555555555552E-2</v>
      </c>
      <c r="N10" s="158">
        <v>0</v>
      </c>
      <c r="O10" s="155">
        <v>0</v>
      </c>
      <c r="P10" s="155">
        <v>0</v>
      </c>
      <c r="Q10" s="155">
        <v>5</v>
      </c>
      <c r="R10" s="157">
        <v>0</v>
      </c>
      <c r="S10" s="157"/>
    </row>
    <row r="11" spans="1:19" x14ac:dyDescent="0.3">
      <c r="A11" s="153">
        <v>10</v>
      </c>
      <c r="B11" s="154">
        <v>45863</v>
      </c>
      <c r="C11" s="154" t="s">
        <v>175</v>
      </c>
      <c r="D11" s="153" t="s">
        <v>279</v>
      </c>
      <c r="E11" s="153" t="s">
        <v>280</v>
      </c>
      <c r="F11" s="155">
        <v>1038</v>
      </c>
      <c r="G11" s="155" t="s">
        <v>142</v>
      </c>
      <c r="H11" s="155">
        <v>90</v>
      </c>
      <c r="I11" s="156">
        <v>0.8305555555555556</v>
      </c>
      <c r="J11" s="156">
        <f t="shared" si="0"/>
        <v>0.8125</v>
      </c>
      <c r="K11" s="156">
        <f t="shared" si="1"/>
        <v>0.79166666666666663</v>
      </c>
      <c r="L11" s="157" t="s">
        <v>255</v>
      </c>
      <c r="M11" s="158">
        <f t="shared" si="2"/>
        <v>0.1</v>
      </c>
      <c r="N11" s="158">
        <v>0</v>
      </c>
      <c r="O11" s="155">
        <v>0</v>
      </c>
      <c r="P11" s="155">
        <v>0</v>
      </c>
      <c r="Q11" s="155">
        <v>9</v>
      </c>
      <c r="R11" s="157">
        <v>0</v>
      </c>
      <c r="S11" s="157"/>
    </row>
    <row r="12" spans="1:19" x14ac:dyDescent="0.3">
      <c r="A12" s="153">
        <v>11</v>
      </c>
      <c r="B12" s="154">
        <v>45863</v>
      </c>
      <c r="C12" s="154" t="s">
        <v>175</v>
      </c>
      <c r="D12" s="153" t="s">
        <v>279</v>
      </c>
      <c r="E12" s="153" t="s">
        <v>280</v>
      </c>
      <c r="F12" s="155">
        <v>1038</v>
      </c>
      <c r="G12" s="155" t="s">
        <v>142</v>
      </c>
      <c r="H12" s="155">
        <v>90</v>
      </c>
      <c r="I12" s="156">
        <v>0.82777777777777772</v>
      </c>
      <c r="J12" s="156">
        <f t="shared" si="0"/>
        <v>0.8125</v>
      </c>
      <c r="K12" s="156">
        <f t="shared" si="1"/>
        <v>0.79166666666666663</v>
      </c>
      <c r="L12" s="155" t="s">
        <v>282</v>
      </c>
      <c r="M12" s="158">
        <f t="shared" si="2"/>
        <v>1.1111111111111112E-2</v>
      </c>
      <c r="N12" s="158">
        <v>0</v>
      </c>
      <c r="O12" s="155">
        <v>0</v>
      </c>
      <c r="P12" s="155">
        <v>0</v>
      </c>
      <c r="Q12" s="155">
        <v>1</v>
      </c>
      <c r="R12" s="157">
        <v>0</v>
      </c>
      <c r="S12" s="157"/>
    </row>
    <row r="13" spans="1:19" x14ac:dyDescent="0.3">
      <c r="A13" s="153">
        <v>12</v>
      </c>
      <c r="B13" s="154">
        <v>45863</v>
      </c>
      <c r="C13" s="154" t="s">
        <v>175</v>
      </c>
      <c r="D13" s="153" t="s">
        <v>279</v>
      </c>
      <c r="E13" s="153" t="s">
        <v>280</v>
      </c>
      <c r="F13" s="155">
        <v>1031</v>
      </c>
      <c r="G13" s="155" t="s">
        <v>142</v>
      </c>
      <c r="H13" s="155">
        <v>90</v>
      </c>
      <c r="I13" s="156">
        <v>0.75</v>
      </c>
      <c r="J13" s="156">
        <f t="shared" si="0"/>
        <v>0.75</v>
      </c>
      <c r="K13" s="156">
        <f t="shared" si="1"/>
        <v>0.75</v>
      </c>
      <c r="L13" s="157" t="s">
        <v>287</v>
      </c>
      <c r="M13" s="158">
        <f t="shared" si="2"/>
        <v>7.7777777777777779E-2</v>
      </c>
      <c r="N13" s="158">
        <v>0</v>
      </c>
      <c r="O13" s="155">
        <v>0</v>
      </c>
      <c r="P13" s="155">
        <v>0</v>
      </c>
      <c r="Q13" s="155">
        <v>7</v>
      </c>
      <c r="R13" s="157">
        <v>0</v>
      </c>
      <c r="S13" s="157"/>
    </row>
    <row r="14" spans="1:19" x14ac:dyDescent="0.3">
      <c r="A14" s="153">
        <v>13</v>
      </c>
      <c r="B14" s="154">
        <v>45863</v>
      </c>
      <c r="C14" s="154" t="s">
        <v>175</v>
      </c>
      <c r="D14" s="153" t="s">
        <v>279</v>
      </c>
      <c r="E14" s="153" t="s">
        <v>280</v>
      </c>
      <c r="F14" s="155">
        <v>1031</v>
      </c>
      <c r="G14" s="155" t="s">
        <v>142</v>
      </c>
      <c r="H14" s="155">
        <v>90</v>
      </c>
      <c r="I14" s="156">
        <v>0.75624999999999998</v>
      </c>
      <c r="J14" s="156">
        <f t="shared" si="0"/>
        <v>0.75</v>
      </c>
      <c r="K14" s="156">
        <f t="shared" si="1"/>
        <v>0.75</v>
      </c>
      <c r="L14" s="155" t="s">
        <v>288</v>
      </c>
      <c r="M14" s="158">
        <f t="shared" si="2"/>
        <v>2.2222222222222223E-2</v>
      </c>
      <c r="N14" s="158">
        <v>0</v>
      </c>
      <c r="O14" s="155">
        <v>0</v>
      </c>
      <c r="P14" s="155">
        <v>0</v>
      </c>
      <c r="Q14" s="155">
        <v>2</v>
      </c>
      <c r="R14" s="157">
        <v>0</v>
      </c>
      <c r="S14" s="157"/>
    </row>
    <row r="15" spans="1:19" x14ac:dyDescent="0.3">
      <c r="A15" s="153">
        <v>14</v>
      </c>
      <c r="B15" s="154">
        <v>45863</v>
      </c>
      <c r="C15" s="154" t="s">
        <v>175</v>
      </c>
      <c r="D15" s="153" t="s">
        <v>279</v>
      </c>
      <c r="E15" s="153" t="s">
        <v>280</v>
      </c>
      <c r="F15" s="155">
        <v>1031</v>
      </c>
      <c r="G15" s="155" t="s">
        <v>142</v>
      </c>
      <c r="H15" s="155">
        <v>90</v>
      </c>
      <c r="I15" s="156">
        <v>0.76666666666666672</v>
      </c>
      <c r="J15" s="156">
        <f t="shared" si="0"/>
        <v>0.75</v>
      </c>
      <c r="K15" s="156">
        <f t="shared" si="1"/>
        <v>0.75</v>
      </c>
      <c r="L15" s="155" t="s">
        <v>289</v>
      </c>
      <c r="M15" s="158">
        <f t="shared" si="2"/>
        <v>2.2222222222222223E-2</v>
      </c>
      <c r="N15" s="158">
        <v>0</v>
      </c>
      <c r="O15" s="155">
        <v>0</v>
      </c>
      <c r="P15" s="155">
        <v>0</v>
      </c>
      <c r="Q15" s="155">
        <v>2</v>
      </c>
      <c r="R15" s="157">
        <v>0</v>
      </c>
      <c r="S15" s="157"/>
    </row>
    <row r="16" spans="1:19" x14ac:dyDescent="0.3">
      <c r="A16" s="153">
        <v>15</v>
      </c>
      <c r="B16" s="154">
        <v>45863</v>
      </c>
      <c r="C16" s="154" t="s">
        <v>175</v>
      </c>
      <c r="D16" s="153" t="s">
        <v>279</v>
      </c>
      <c r="E16" s="153" t="s">
        <v>280</v>
      </c>
      <c r="F16" s="155">
        <v>1031</v>
      </c>
      <c r="G16" s="155" t="s">
        <v>142</v>
      </c>
      <c r="H16" s="155">
        <v>90</v>
      </c>
      <c r="I16" s="156">
        <v>0.77361111111111114</v>
      </c>
      <c r="J16" s="156">
        <f t="shared" si="0"/>
        <v>0.77083333333333337</v>
      </c>
      <c r="K16" s="156">
        <f t="shared" si="1"/>
        <v>0.75</v>
      </c>
      <c r="L16" s="157" t="s">
        <v>247</v>
      </c>
      <c r="M16" s="158">
        <f t="shared" si="2"/>
        <v>2.2222222222222223E-2</v>
      </c>
      <c r="N16" s="158">
        <v>0</v>
      </c>
      <c r="O16" s="155">
        <v>0</v>
      </c>
      <c r="P16" s="155">
        <v>0</v>
      </c>
      <c r="Q16" s="155">
        <v>2</v>
      </c>
      <c r="R16" s="157">
        <v>0</v>
      </c>
      <c r="S16" s="157"/>
    </row>
    <row r="17" spans="1:19" x14ac:dyDescent="0.3">
      <c r="A17" s="153">
        <v>16</v>
      </c>
      <c r="B17" s="154">
        <v>45863</v>
      </c>
      <c r="C17" s="154" t="s">
        <v>175</v>
      </c>
      <c r="D17" s="153" t="s">
        <v>279</v>
      </c>
      <c r="E17" s="153" t="s">
        <v>280</v>
      </c>
      <c r="F17" s="155">
        <v>1031</v>
      </c>
      <c r="G17" s="155" t="s">
        <v>142</v>
      </c>
      <c r="H17" s="155">
        <v>90</v>
      </c>
      <c r="I17" s="156">
        <v>0.78819444444444442</v>
      </c>
      <c r="J17" s="156">
        <f t="shared" si="0"/>
        <v>0.77083333333333337</v>
      </c>
      <c r="K17" s="156">
        <f t="shared" si="1"/>
        <v>0.75</v>
      </c>
      <c r="L17" s="155" t="s">
        <v>290</v>
      </c>
      <c r="M17" s="158">
        <f t="shared" si="2"/>
        <v>5.5555555555555552E-2</v>
      </c>
      <c r="N17" s="158">
        <v>0</v>
      </c>
      <c r="O17" s="155">
        <v>0</v>
      </c>
      <c r="P17" s="155">
        <v>0</v>
      </c>
      <c r="Q17" s="155">
        <v>5</v>
      </c>
      <c r="R17" s="157">
        <v>0</v>
      </c>
      <c r="S17" s="157"/>
    </row>
    <row r="18" spans="1:19" x14ac:dyDescent="0.3">
      <c r="A18" s="153">
        <v>17</v>
      </c>
      <c r="B18" s="154">
        <v>45863</v>
      </c>
      <c r="C18" s="154" t="s">
        <v>175</v>
      </c>
      <c r="D18" s="153" t="s">
        <v>279</v>
      </c>
      <c r="E18" s="153" t="s">
        <v>280</v>
      </c>
      <c r="F18" s="155">
        <v>1031</v>
      </c>
      <c r="G18" s="155" t="s">
        <v>142</v>
      </c>
      <c r="H18" s="155">
        <v>90</v>
      </c>
      <c r="I18" s="156">
        <v>0.79583333333333328</v>
      </c>
      <c r="J18" s="156">
        <f t="shared" si="0"/>
        <v>0.79166666666666663</v>
      </c>
      <c r="K18" s="156">
        <f t="shared" si="1"/>
        <v>0.79166666666666663</v>
      </c>
      <c r="L18" s="155" t="s">
        <v>291</v>
      </c>
      <c r="M18" s="158">
        <f t="shared" si="2"/>
        <v>2.2222222222222223E-2</v>
      </c>
      <c r="N18" s="158">
        <v>0</v>
      </c>
      <c r="O18" s="155">
        <v>0</v>
      </c>
      <c r="P18" s="155">
        <v>0</v>
      </c>
      <c r="Q18" s="155">
        <v>2</v>
      </c>
      <c r="R18" s="157">
        <v>0</v>
      </c>
      <c r="S18" s="157"/>
    </row>
    <row r="19" spans="1:19" x14ac:dyDescent="0.3">
      <c r="A19" s="153">
        <v>18</v>
      </c>
      <c r="B19" s="154">
        <v>45863</v>
      </c>
      <c r="C19" s="154" t="s">
        <v>175</v>
      </c>
      <c r="D19" s="153" t="s">
        <v>279</v>
      </c>
      <c r="E19" s="153" t="s">
        <v>280</v>
      </c>
      <c r="F19" s="155">
        <v>1031</v>
      </c>
      <c r="G19" s="155" t="s">
        <v>142</v>
      </c>
      <c r="H19" s="155">
        <v>90</v>
      </c>
      <c r="I19" s="156">
        <v>0.80347222222222225</v>
      </c>
      <c r="J19" s="156">
        <f t="shared" si="0"/>
        <v>0.79166666666666663</v>
      </c>
      <c r="K19" s="156">
        <f t="shared" si="1"/>
        <v>0.79166666666666663</v>
      </c>
      <c r="L19" s="157" t="s">
        <v>292</v>
      </c>
      <c r="M19" s="158">
        <f t="shared" si="2"/>
        <v>1.1111111111111112E-2</v>
      </c>
      <c r="N19" s="158">
        <v>0</v>
      </c>
      <c r="O19" s="155">
        <v>0</v>
      </c>
      <c r="P19" s="155">
        <v>0</v>
      </c>
      <c r="Q19" s="155">
        <v>1</v>
      </c>
      <c r="R19" s="157">
        <v>0</v>
      </c>
      <c r="S19" s="157"/>
    </row>
    <row r="20" spans="1:19" x14ac:dyDescent="0.3">
      <c r="A20" s="153">
        <v>19</v>
      </c>
      <c r="B20" s="154">
        <v>45863</v>
      </c>
      <c r="C20" s="154" t="s">
        <v>175</v>
      </c>
      <c r="D20" s="153" t="s">
        <v>279</v>
      </c>
      <c r="E20" s="153" t="s">
        <v>280</v>
      </c>
      <c r="F20" s="155">
        <v>1031</v>
      </c>
      <c r="G20" s="155" t="s">
        <v>142</v>
      </c>
      <c r="H20" s="155">
        <v>90</v>
      </c>
      <c r="I20" s="156">
        <v>0.81111111111111112</v>
      </c>
      <c r="J20" s="156">
        <f t="shared" si="0"/>
        <v>0.79166666666666663</v>
      </c>
      <c r="K20" s="156">
        <f t="shared" si="1"/>
        <v>0.79166666666666663</v>
      </c>
      <c r="L20" s="155" t="s">
        <v>242</v>
      </c>
      <c r="M20" s="158">
        <f t="shared" si="2"/>
        <v>3.3333333333333333E-2</v>
      </c>
      <c r="N20" s="158">
        <v>0</v>
      </c>
      <c r="O20" s="155">
        <v>0</v>
      </c>
      <c r="P20" s="155">
        <v>0</v>
      </c>
      <c r="Q20" s="155">
        <v>3</v>
      </c>
      <c r="R20" s="157">
        <v>0</v>
      </c>
      <c r="S20" s="157"/>
    </row>
    <row r="21" spans="1:19" x14ac:dyDescent="0.3">
      <c r="A21" s="153">
        <v>20</v>
      </c>
      <c r="B21" s="154">
        <v>45863</v>
      </c>
      <c r="C21" s="154" t="s">
        <v>175</v>
      </c>
      <c r="D21" s="153" t="s">
        <v>279</v>
      </c>
      <c r="E21" s="153" t="s">
        <v>280</v>
      </c>
      <c r="F21" s="155">
        <v>1031</v>
      </c>
      <c r="G21" s="155" t="s">
        <v>142</v>
      </c>
      <c r="H21" s="155">
        <v>90</v>
      </c>
      <c r="I21" s="156">
        <v>0.8208333333333333</v>
      </c>
      <c r="J21" s="156">
        <f t="shared" si="0"/>
        <v>0.8125</v>
      </c>
      <c r="K21" s="156">
        <f t="shared" si="1"/>
        <v>0.79166666666666663</v>
      </c>
      <c r="L21" s="155" t="s">
        <v>241</v>
      </c>
      <c r="M21" s="158">
        <f t="shared" si="2"/>
        <v>2.2222222222222223E-2</v>
      </c>
      <c r="N21" s="158">
        <v>0</v>
      </c>
      <c r="O21" s="155">
        <v>0</v>
      </c>
      <c r="P21" s="155">
        <v>0</v>
      </c>
      <c r="Q21" s="155">
        <v>2</v>
      </c>
      <c r="R21" s="157">
        <v>0</v>
      </c>
      <c r="S21" s="157"/>
    </row>
    <row r="22" spans="1:19" x14ac:dyDescent="0.3">
      <c r="A22" s="153">
        <v>21</v>
      </c>
      <c r="B22" s="154">
        <v>45863</v>
      </c>
      <c r="C22" s="154" t="s">
        <v>175</v>
      </c>
      <c r="D22" s="153" t="s">
        <v>279</v>
      </c>
      <c r="E22" s="153" t="s">
        <v>280</v>
      </c>
      <c r="F22" s="155">
        <v>1031</v>
      </c>
      <c r="G22" s="155" t="s">
        <v>142</v>
      </c>
      <c r="H22" s="155">
        <v>90</v>
      </c>
      <c r="I22" s="156">
        <v>0.82222222222222219</v>
      </c>
      <c r="J22" s="156">
        <f t="shared" si="0"/>
        <v>0.8125</v>
      </c>
      <c r="K22" s="156">
        <f t="shared" si="1"/>
        <v>0.79166666666666663</v>
      </c>
      <c r="L22" s="155" t="s">
        <v>248</v>
      </c>
      <c r="M22" s="158">
        <f t="shared" si="2"/>
        <v>1.1111111111111112E-2</v>
      </c>
      <c r="N22" s="158">
        <v>0</v>
      </c>
      <c r="O22" s="155">
        <v>0</v>
      </c>
      <c r="P22" s="155">
        <v>0</v>
      </c>
      <c r="Q22" s="155">
        <v>1</v>
      </c>
      <c r="R22" s="155">
        <v>0</v>
      </c>
      <c r="S22" s="155"/>
    </row>
    <row r="23" spans="1:19" x14ac:dyDescent="0.3">
      <c r="A23" s="153">
        <v>22</v>
      </c>
      <c r="B23" s="154">
        <v>45863</v>
      </c>
      <c r="C23" s="154" t="s">
        <v>175</v>
      </c>
      <c r="D23" s="153" t="s">
        <v>279</v>
      </c>
      <c r="E23" s="153" t="s">
        <v>280</v>
      </c>
      <c r="F23" s="155">
        <v>1031</v>
      </c>
      <c r="G23" s="155" t="s">
        <v>142</v>
      </c>
      <c r="H23" s="155">
        <v>90</v>
      </c>
      <c r="I23" s="156">
        <v>0.82847222222222228</v>
      </c>
      <c r="J23" s="156">
        <f t="shared" si="0"/>
        <v>0.8125</v>
      </c>
      <c r="K23" s="156">
        <f t="shared" si="1"/>
        <v>0.79166666666666663</v>
      </c>
      <c r="L23" s="155" t="s">
        <v>293</v>
      </c>
      <c r="M23" s="158">
        <f t="shared" si="2"/>
        <v>0</v>
      </c>
      <c r="N23" s="158">
        <v>0</v>
      </c>
      <c r="O23" s="155">
        <v>0</v>
      </c>
      <c r="P23" s="155">
        <v>0</v>
      </c>
      <c r="Q23" s="155">
        <v>0</v>
      </c>
      <c r="R23" s="155">
        <v>0</v>
      </c>
      <c r="S23" s="155"/>
    </row>
    <row r="24" spans="1:19" x14ac:dyDescent="0.3">
      <c r="A24" s="153">
        <v>23</v>
      </c>
      <c r="B24" s="154">
        <v>45863</v>
      </c>
      <c r="C24" s="154" t="s">
        <v>175</v>
      </c>
      <c r="D24" s="153" t="s">
        <v>279</v>
      </c>
      <c r="E24" s="153" t="s">
        <v>280</v>
      </c>
      <c r="F24" s="155">
        <v>1031</v>
      </c>
      <c r="G24" s="155" t="s">
        <v>142</v>
      </c>
      <c r="H24" s="155">
        <v>90</v>
      </c>
      <c r="I24" s="156">
        <v>0.83402777777777781</v>
      </c>
      <c r="J24" s="156">
        <f t="shared" si="0"/>
        <v>0.83333333333333337</v>
      </c>
      <c r="K24" s="156">
        <f t="shared" si="1"/>
        <v>0.83333333333333337</v>
      </c>
      <c r="L24" s="155" t="s">
        <v>294</v>
      </c>
      <c r="M24" s="158">
        <f t="shared" si="2"/>
        <v>0</v>
      </c>
      <c r="N24" s="158">
        <v>0</v>
      </c>
      <c r="O24" s="155">
        <v>0</v>
      </c>
      <c r="P24" s="155">
        <v>0</v>
      </c>
      <c r="Q24" s="155">
        <v>0</v>
      </c>
      <c r="R24" s="155">
        <v>0</v>
      </c>
      <c r="S24" s="155"/>
    </row>
    <row r="25" spans="1:19" x14ac:dyDescent="0.3">
      <c r="A25" s="153">
        <v>24</v>
      </c>
      <c r="B25" s="154">
        <v>45863</v>
      </c>
      <c r="C25" s="154" t="s">
        <v>175</v>
      </c>
      <c r="D25" s="153" t="s">
        <v>279</v>
      </c>
      <c r="E25" s="153" t="s">
        <v>280</v>
      </c>
      <c r="F25" s="155">
        <v>1056</v>
      </c>
      <c r="G25" s="155" t="s">
        <v>142</v>
      </c>
      <c r="H25" s="155">
        <v>90</v>
      </c>
      <c r="I25" s="156">
        <v>0.74513888888888891</v>
      </c>
      <c r="J25" s="156">
        <f t="shared" si="0"/>
        <v>0.72916666666666663</v>
      </c>
      <c r="K25" s="156">
        <f t="shared" si="1"/>
        <v>0.70833333333333337</v>
      </c>
      <c r="L25" s="155" t="s">
        <v>274</v>
      </c>
      <c r="M25" s="158">
        <f t="shared" si="2"/>
        <v>0</v>
      </c>
      <c r="N25" s="158">
        <v>0</v>
      </c>
      <c r="O25" s="155">
        <v>0</v>
      </c>
      <c r="P25" s="155">
        <v>0</v>
      </c>
      <c r="Q25" s="155">
        <v>0</v>
      </c>
      <c r="R25" s="155">
        <v>0</v>
      </c>
      <c r="S25" s="155"/>
    </row>
    <row r="26" spans="1:19" x14ac:dyDescent="0.3">
      <c r="A26" s="153">
        <v>25</v>
      </c>
      <c r="B26" s="154">
        <v>45863</v>
      </c>
      <c r="C26" s="154" t="s">
        <v>175</v>
      </c>
      <c r="D26" s="153" t="s">
        <v>279</v>
      </c>
      <c r="E26" s="153" t="s">
        <v>280</v>
      </c>
      <c r="F26" s="155">
        <v>1056</v>
      </c>
      <c r="G26" s="155" t="s">
        <v>142</v>
      </c>
      <c r="H26" s="155">
        <v>90</v>
      </c>
      <c r="I26" s="156">
        <v>0.75624999999999998</v>
      </c>
      <c r="J26" s="156">
        <f t="shared" si="0"/>
        <v>0.75</v>
      </c>
      <c r="K26" s="156">
        <f t="shared" si="1"/>
        <v>0.75</v>
      </c>
      <c r="L26" s="155" t="s">
        <v>257</v>
      </c>
      <c r="M26" s="158">
        <f t="shared" si="2"/>
        <v>1.1111111111111112E-2</v>
      </c>
      <c r="N26" s="158">
        <v>0</v>
      </c>
      <c r="O26" s="155">
        <v>0</v>
      </c>
      <c r="P26" s="155">
        <v>0</v>
      </c>
      <c r="Q26" s="155">
        <v>1</v>
      </c>
      <c r="R26" s="155">
        <v>0</v>
      </c>
      <c r="S26" s="155"/>
    </row>
    <row r="27" spans="1:19" x14ac:dyDescent="0.3">
      <c r="A27" s="153">
        <v>26</v>
      </c>
      <c r="B27" s="154">
        <v>45863</v>
      </c>
      <c r="C27" s="154" t="s">
        <v>175</v>
      </c>
      <c r="D27" s="153" t="s">
        <v>279</v>
      </c>
      <c r="E27" s="153" t="s">
        <v>280</v>
      </c>
      <c r="F27" s="155">
        <v>1056</v>
      </c>
      <c r="G27" s="155" t="s">
        <v>142</v>
      </c>
      <c r="H27" s="155">
        <v>90</v>
      </c>
      <c r="I27" s="156">
        <v>0.77013888888888893</v>
      </c>
      <c r="J27" s="156">
        <f t="shared" si="0"/>
        <v>0.75</v>
      </c>
      <c r="K27" s="156">
        <f t="shared" si="1"/>
        <v>0.75</v>
      </c>
      <c r="L27" s="155" t="s">
        <v>275</v>
      </c>
      <c r="M27" s="158">
        <f t="shared" si="2"/>
        <v>5.5555555555555552E-2</v>
      </c>
      <c r="N27" s="158">
        <v>0</v>
      </c>
      <c r="O27" s="155">
        <v>0</v>
      </c>
      <c r="P27" s="155">
        <v>0</v>
      </c>
      <c r="Q27" s="155">
        <v>5</v>
      </c>
      <c r="R27" s="155">
        <v>0</v>
      </c>
      <c r="S27" s="155"/>
    </row>
    <row r="28" spans="1:19" x14ac:dyDescent="0.3">
      <c r="A28" s="153">
        <v>27</v>
      </c>
      <c r="B28" s="154">
        <v>45863</v>
      </c>
      <c r="C28" s="154" t="s">
        <v>175</v>
      </c>
      <c r="D28" s="153" t="s">
        <v>279</v>
      </c>
      <c r="E28" s="153" t="s">
        <v>280</v>
      </c>
      <c r="F28" s="155">
        <v>1056</v>
      </c>
      <c r="G28" s="155" t="s">
        <v>142</v>
      </c>
      <c r="H28" s="155">
        <v>90</v>
      </c>
      <c r="I28" s="156">
        <v>0.77638888888888891</v>
      </c>
      <c r="J28" s="156">
        <f t="shared" si="0"/>
        <v>0.77083333333333337</v>
      </c>
      <c r="K28" s="156">
        <f t="shared" si="1"/>
        <v>0.75</v>
      </c>
      <c r="L28" s="155" t="s">
        <v>253</v>
      </c>
      <c r="M28" s="158">
        <f t="shared" si="2"/>
        <v>1.1111111111111112E-2</v>
      </c>
      <c r="N28" s="158">
        <v>0</v>
      </c>
      <c r="O28" s="155">
        <v>0</v>
      </c>
      <c r="P28" s="155">
        <v>0</v>
      </c>
      <c r="Q28" s="155">
        <v>1</v>
      </c>
      <c r="R28" s="155">
        <v>0</v>
      </c>
      <c r="S28" s="155"/>
    </row>
    <row r="29" spans="1:19" x14ac:dyDescent="0.3">
      <c r="A29" s="153">
        <v>28</v>
      </c>
      <c r="B29" s="154">
        <v>45863</v>
      </c>
      <c r="C29" s="154" t="s">
        <v>175</v>
      </c>
      <c r="D29" s="153" t="s">
        <v>279</v>
      </c>
      <c r="E29" s="153" t="s">
        <v>280</v>
      </c>
      <c r="F29" s="155">
        <v>1056</v>
      </c>
      <c r="G29" s="155" t="s">
        <v>142</v>
      </c>
      <c r="H29" s="155">
        <v>90</v>
      </c>
      <c r="I29" s="156">
        <v>0.78611111111111109</v>
      </c>
      <c r="J29" s="156">
        <f t="shared" si="0"/>
        <v>0.77083333333333337</v>
      </c>
      <c r="K29" s="156">
        <f t="shared" si="1"/>
        <v>0.75</v>
      </c>
      <c r="L29" s="155" t="s">
        <v>295</v>
      </c>
      <c r="M29" s="158">
        <f t="shared" si="2"/>
        <v>6.6666666666666666E-2</v>
      </c>
      <c r="N29" s="158">
        <v>0</v>
      </c>
      <c r="O29" s="155">
        <v>0</v>
      </c>
      <c r="P29" s="155">
        <v>0</v>
      </c>
      <c r="Q29" s="155">
        <v>6</v>
      </c>
      <c r="R29" s="155">
        <v>0</v>
      </c>
      <c r="S29" s="155"/>
    </row>
    <row r="30" spans="1:19" x14ac:dyDescent="0.3">
      <c r="A30" s="153">
        <v>29</v>
      </c>
      <c r="B30" s="154">
        <v>45863</v>
      </c>
      <c r="C30" s="154" t="s">
        <v>175</v>
      </c>
      <c r="D30" s="153" t="s">
        <v>279</v>
      </c>
      <c r="E30" s="153" t="s">
        <v>280</v>
      </c>
      <c r="F30" s="155">
        <v>1056</v>
      </c>
      <c r="G30" s="155" t="s">
        <v>142</v>
      </c>
      <c r="H30" s="155">
        <v>90</v>
      </c>
      <c r="I30" s="156">
        <v>0.78680555555555554</v>
      </c>
      <c r="J30" s="156">
        <f t="shared" si="0"/>
        <v>0.77083333333333337</v>
      </c>
      <c r="K30" s="156">
        <f t="shared" si="1"/>
        <v>0.75</v>
      </c>
      <c r="L30" s="155" t="s">
        <v>251</v>
      </c>
      <c r="M30" s="158">
        <f t="shared" si="2"/>
        <v>0</v>
      </c>
      <c r="N30" s="158">
        <v>0</v>
      </c>
      <c r="O30" s="155">
        <v>0</v>
      </c>
      <c r="P30" s="155">
        <v>0</v>
      </c>
      <c r="Q30" s="155">
        <v>0</v>
      </c>
      <c r="R30" s="155">
        <v>0</v>
      </c>
      <c r="S30" s="155"/>
    </row>
    <row r="31" spans="1:19" x14ac:dyDescent="0.3">
      <c r="A31" s="153">
        <v>30</v>
      </c>
      <c r="B31" s="154">
        <v>45863</v>
      </c>
      <c r="C31" s="154" t="s">
        <v>175</v>
      </c>
      <c r="D31" s="153" t="s">
        <v>279</v>
      </c>
      <c r="E31" s="153" t="s">
        <v>280</v>
      </c>
      <c r="F31" s="155">
        <v>1056</v>
      </c>
      <c r="G31" s="155" t="s">
        <v>142</v>
      </c>
      <c r="H31" s="155">
        <v>90</v>
      </c>
      <c r="I31" s="156">
        <v>0.8</v>
      </c>
      <c r="J31" s="156">
        <f t="shared" si="0"/>
        <v>0.79166666666666663</v>
      </c>
      <c r="K31" s="156">
        <f t="shared" si="1"/>
        <v>0.79166666666666663</v>
      </c>
      <c r="L31" s="155" t="s">
        <v>277</v>
      </c>
      <c r="M31" s="158">
        <f t="shared" si="2"/>
        <v>2.2222222222222223E-2</v>
      </c>
      <c r="N31" s="158">
        <v>0</v>
      </c>
      <c r="O31" s="155">
        <v>0</v>
      </c>
      <c r="P31" s="155">
        <v>0</v>
      </c>
      <c r="Q31" s="155">
        <v>2</v>
      </c>
      <c r="R31" s="155">
        <v>0</v>
      </c>
      <c r="S31" s="155"/>
    </row>
    <row r="32" spans="1:19" x14ac:dyDescent="0.3">
      <c r="A32" s="153">
        <v>31</v>
      </c>
      <c r="B32" s="154">
        <v>45863</v>
      </c>
      <c r="C32" s="154" t="s">
        <v>175</v>
      </c>
      <c r="D32" s="153" t="s">
        <v>279</v>
      </c>
      <c r="E32" s="153" t="s">
        <v>280</v>
      </c>
      <c r="F32" s="155">
        <v>1056</v>
      </c>
      <c r="G32" s="155" t="s">
        <v>142</v>
      </c>
      <c r="H32" s="155">
        <v>90</v>
      </c>
      <c r="I32" s="156">
        <v>0.80138888888888893</v>
      </c>
      <c r="J32" s="156">
        <f t="shared" si="0"/>
        <v>0.79166666666666663</v>
      </c>
      <c r="K32" s="156">
        <f t="shared" si="1"/>
        <v>0.79166666666666663</v>
      </c>
      <c r="L32" s="155" t="s">
        <v>250</v>
      </c>
      <c r="M32" s="158">
        <f t="shared" si="2"/>
        <v>3.3333333333333333E-2</v>
      </c>
      <c r="N32" s="158">
        <v>0</v>
      </c>
      <c r="O32" s="155">
        <v>0</v>
      </c>
      <c r="P32" s="155">
        <v>0</v>
      </c>
      <c r="Q32" s="155">
        <v>3</v>
      </c>
      <c r="R32" s="155">
        <v>0</v>
      </c>
      <c r="S32" s="155"/>
    </row>
    <row r="33" spans="1:19" x14ac:dyDescent="0.3">
      <c r="A33" s="153">
        <v>32</v>
      </c>
      <c r="B33" s="154">
        <v>45863</v>
      </c>
      <c r="C33" s="154" t="s">
        <v>175</v>
      </c>
      <c r="D33" s="153" t="s">
        <v>279</v>
      </c>
      <c r="E33" s="153" t="s">
        <v>280</v>
      </c>
      <c r="F33" s="155">
        <v>1056</v>
      </c>
      <c r="G33" s="155" t="s">
        <v>142</v>
      </c>
      <c r="H33" s="155">
        <v>90</v>
      </c>
      <c r="I33" s="156">
        <v>0.81388888888888888</v>
      </c>
      <c r="J33" s="156">
        <f t="shared" si="0"/>
        <v>0.8125</v>
      </c>
      <c r="K33" s="156">
        <f t="shared" si="1"/>
        <v>0.79166666666666663</v>
      </c>
      <c r="L33" s="155" t="s">
        <v>296</v>
      </c>
      <c r="M33" s="158">
        <f t="shared" si="2"/>
        <v>5.5555555555555552E-2</v>
      </c>
      <c r="N33" s="158">
        <v>0</v>
      </c>
      <c r="O33" s="155">
        <v>0</v>
      </c>
      <c r="P33" s="155">
        <v>0</v>
      </c>
      <c r="Q33" s="155">
        <v>5</v>
      </c>
      <c r="R33" s="155">
        <v>0</v>
      </c>
      <c r="S33" s="155"/>
    </row>
    <row r="34" spans="1:19" x14ac:dyDescent="0.3">
      <c r="A34" s="153">
        <v>33</v>
      </c>
      <c r="B34" s="154">
        <v>45863</v>
      </c>
      <c r="C34" s="154" t="s">
        <v>175</v>
      </c>
      <c r="D34" s="153" t="s">
        <v>279</v>
      </c>
      <c r="E34" s="153" t="s">
        <v>280</v>
      </c>
      <c r="F34" s="155">
        <v>1056</v>
      </c>
      <c r="G34" s="155" t="s">
        <v>142</v>
      </c>
      <c r="H34" s="155">
        <v>90</v>
      </c>
      <c r="I34" s="156">
        <v>0.81388888888888888</v>
      </c>
      <c r="J34" s="156">
        <f t="shared" si="0"/>
        <v>0.8125</v>
      </c>
      <c r="K34" s="156">
        <f t="shared" si="1"/>
        <v>0.79166666666666663</v>
      </c>
      <c r="L34" s="155" t="s">
        <v>272</v>
      </c>
      <c r="M34" s="158">
        <f t="shared" si="2"/>
        <v>0</v>
      </c>
      <c r="N34" s="158">
        <v>0</v>
      </c>
      <c r="O34" s="155">
        <v>0</v>
      </c>
      <c r="P34" s="155">
        <v>0</v>
      </c>
      <c r="Q34" s="155">
        <v>0</v>
      </c>
      <c r="R34" s="155">
        <v>0</v>
      </c>
      <c r="S34" s="155"/>
    </row>
    <row r="35" spans="1:19" x14ac:dyDescent="0.3">
      <c r="A35" s="153">
        <v>34</v>
      </c>
      <c r="B35" s="154">
        <v>45863</v>
      </c>
      <c r="C35" s="154" t="s">
        <v>175</v>
      </c>
      <c r="D35" s="153" t="s">
        <v>279</v>
      </c>
      <c r="E35" s="153" t="s">
        <v>280</v>
      </c>
      <c r="F35" s="155">
        <v>1056</v>
      </c>
      <c r="G35" s="155" t="s">
        <v>142</v>
      </c>
      <c r="H35" s="155">
        <v>90</v>
      </c>
      <c r="I35" s="156">
        <v>0.81458333333333333</v>
      </c>
      <c r="J35" s="156">
        <f t="shared" si="0"/>
        <v>0.8125</v>
      </c>
      <c r="K35" s="156">
        <f t="shared" si="1"/>
        <v>0.79166666666666663</v>
      </c>
      <c r="L35" s="155" t="s">
        <v>281</v>
      </c>
      <c r="M35" s="158">
        <f t="shared" si="2"/>
        <v>6.6666666666666666E-2</v>
      </c>
      <c r="N35" s="158">
        <v>0</v>
      </c>
      <c r="O35" s="155">
        <v>0</v>
      </c>
      <c r="P35" s="155">
        <v>0</v>
      </c>
      <c r="Q35" s="155">
        <v>6</v>
      </c>
      <c r="R35" s="155">
        <v>0</v>
      </c>
      <c r="S35" s="155"/>
    </row>
    <row r="36" spans="1:19" x14ac:dyDescent="0.3">
      <c r="A36" s="153">
        <v>35</v>
      </c>
      <c r="B36" s="154">
        <v>45863</v>
      </c>
      <c r="C36" s="154" t="s">
        <v>175</v>
      </c>
      <c r="D36" s="153" t="s">
        <v>279</v>
      </c>
      <c r="E36" s="153" t="s">
        <v>280</v>
      </c>
      <c r="F36" s="155">
        <v>1056</v>
      </c>
      <c r="G36" s="155" t="s">
        <v>142</v>
      </c>
      <c r="H36" s="155">
        <v>90</v>
      </c>
      <c r="I36" s="156">
        <v>0.82708333333333328</v>
      </c>
      <c r="J36" s="156">
        <f t="shared" si="0"/>
        <v>0.8125</v>
      </c>
      <c r="K36" s="156">
        <f t="shared" si="1"/>
        <v>0.79166666666666663</v>
      </c>
      <c r="L36" s="155" t="s">
        <v>257</v>
      </c>
      <c r="M36" s="158">
        <f t="shared" si="2"/>
        <v>4.4444444444444446E-2</v>
      </c>
      <c r="N36" s="158">
        <v>0</v>
      </c>
      <c r="O36" s="155">
        <v>0</v>
      </c>
      <c r="P36" s="155">
        <v>0</v>
      </c>
      <c r="Q36" s="155">
        <v>4</v>
      </c>
      <c r="R36" s="155">
        <v>0</v>
      </c>
      <c r="S36" s="155"/>
    </row>
    <row r="37" spans="1:19" x14ac:dyDescent="0.3">
      <c r="A37" s="153">
        <v>36</v>
      </c>
      <c r="B37" s="154">
        <v>45863</v>
      </c>
      <c r="C37" s="154" t="s">
        <v>175</v>
      </c>
      <c r="D37" s="153" t="s">
        <v>279</v>
      </c>
      <c r="E37" s="153" t="s">
        <v>280</v>
      </c>
      <c r="F37" s="155">
        <v>1056</v>
      </c>
      <c r="G37" s="155" t="s">
        <v>142</v>
      </c>
      <c r="H37" s="155">
        <v>90</v>
      </c>
      <c r="I37" s="156">
        <v>0.83194444444444449</v>
      </c>
      <c r="J37" s="156">
        <f t="shared" si="0"/>
        <v>0.8125</v>
      </c>
      <c r="K37" s="156">
        <f t="shared" si="1"/>
        <v>0.79166666666666663</v>
      </c>
      <c r="L37" s="155" t="s">
        <v>275</v>
      </c>
      <c r="M37" s="158">
        <f t="shared" si="2"/>
        <v>6.6666666666666666E-2</v>
      </c>
      <c r="N37" s="158">
        <v>0</v>
      </c>
      <c r="O37" s="155">
        <v>0</v>
      </c>
      <c r="P37" s="155">
        <v>0</v>
      </c>
      <c r="Q37" s="155">
        <v>6</v>
      </c>
      <c r="R37" s="155">
        <v>0</v>
      </c>
      <c r="S37" s="155"/>
    </row>
  </sheetData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C3886-F3CC-43B0-BEB8-DC066DEDEB9C}">
  <sheetPr>
    <tabColor rgb="FF92D050"/>
  </sheetPr>
  <dimension ref="A1:S11"/>
  <sheetViews>
    <sheetView zoomScaleNormal="100" workbookViewId="0"/>
  </sheetViews>
  <sheetFormatPr baseColWidth="10" defaultRowHeight="14.4" x14ac:dyDescent="0.3"/>
  <cols>
    <col min="1" max="1" width="4.21875" style="12" customWidth="1"/>
    <col min="2" max="3" width="10.21875" customWidth="1"/>
    <col min="4" max="4" width="8.77734375" customWidth="1"/>
    <col min="5" max="5" width="27.77734375" bestFit="1" customWidth="1"/>
    <col min="6" max="6" width="8.88671875" customWidth="1"/>
    <col min="7" max="7" width="10.21875" customWidth="1"/>
    <col min="8" max="8" width="9.44140625" customWidth="1"/>
    <col min="9" max="9" width="9.44140625" bestFit="1" customWidth="1"/>
    <col min="10" max="11" width="11.5546875" customWidth="1"/>
    <col min="19" max="19" width="18.5546875" bestFit="1" customWidth="1"/>
  </cols>
  <sheetData>
    <row r="1" spans="1:19" s="152" customFormat="1" ht="48" x14ac:dyDescent="0.3">
      <c r="A1" s="151" t="s">
        <v>222</v>
      </c>
      <c r="B1" s="151" t="s">
        <v>223</v>
      </c>
      <c r="C1" s="151" t="s">
        <v>224</v>
      </c>
      <c r="D1" s="151" t="s">
        <v>164</v>
      </c>
      <c r="E1" s="151" t="s">
        <v>168</v>
      </c>
      <c r="F1" s="151" t="s">
        <v>16</v>
      </c>
      <c r="G1" s="151" t="s">
        <v>225</v>
      </c>
      <c r="H1" s="151" t="s">
        <v>226</v>
      </c>
      <c r="I1" s="151" t="s">
        <v>227</v>
      </c>
      <c r="J1" s="151" t="s">
        <v>228</v>
      </c>
      <c r="K1" s="151" t="s">
        <v>229</v>
      </c>
      <c r="L1" s="151" t="s">
        <v>230</v>
      </c>
      <c r="M1" s="151" t="s">
        <v>231</v>
      </c>
      <c r="N1" s="151" t="s">
        <v>232</v>
      </c>
      <c r="O1" s="151" t="s">
        <v>233</v>
      </c>
      <c r="P1" s="151" t="s">
        <v>234</v>
      </c>
      <c r="Q1" s="151" t="s">
        <v>235</v>
      </c>
      <c r="R1" s="151" t="s">
        <v>236</v>
      </c>
      <c r="S1" s="151" t="s">
        <v>237</v>
      </c>
    </row>
    <row r="2" spans="1:19" x14ac:dyDescent="0.3">
      <c r="A2" s="153">
        <v>1</v>
      </c>
      <c r="B2" s="154">
        <v>45862</v>
      </c>
      <c r="C2" s="154" t="s">
        <v>175</v>
      </c>
      <c r="D2" s="153" t="s">
        <v>209</v>
      </c>
      <c r="E2" s="153" t="s">
        <v>213</v>
      </c>
      <c r="F2" s="155">
        <v>1054</v>
      </c>
      <c r="G2" s="155" t="s">
        <v>221</v>
      </c>
      <c r="H2" s="155">
        <v>60</v>
      </c>
      <c r="I2" s="156">
        <v>0.75555555555555554</v>
      </c>
      <c r="J2" s="156">
        <f>TIME(HOUR(I2),_xlfn.FLOOR.MATH(MINUTE(I2),30),0)</f>
        <v>0.75</v>
      </c>
      <c r="K2" s="156">
        <f>TIME(HOUR(I2),0,0)</f>
        <v>0.75</v>
      </c>
      <c r="L2" s="157" t="s">
        <v>297</v>
      </c>
      <c r="M2" s="158">
        <f>Q2/H2</f>
        <v>0.13333333333333333</v>
      </c>
      <c r="N2" s="158">
        <v>0</v>
      </c>
      <c r="O2" s="155">
        <v>0</v>
      </c>
      <c r="P2" s="155">
        <v>0</v>
      </c>
      <c r="Q2" s="155">
        <v>8</v>
      </c>
      <c r="R2" s="157">
        <v>0</v>
      </c>
      <c r="S2" s="157"/>
    </row>
    <row r="3" spans="1:19" x14ac:dyDescent="0.3">
      <c r="A3" s="153">
        <v>2</v>
      </c>
      <c r="B3" s="154">
        <v>45862</v>
      </c>
      <c r="C3" s="154" t="s">
        <v>175</v>
      </c>
      <c r="D3" s="153" t="s">
        <v>209</v>
      </c>
      <c r="E3" s="153" t="s">
        <v>213</v>
      </c>
      <c r="F3" s="155">
        <v>1054</v>
      </c>
      <c r="G3" s="155" t="s">
        <v>221</v>
      </c>
      <c r="H3" s="155">
        <v>60</v>
      </c>
      <c r="I3" s="156">
        <v>0.76736111111111116</v>
      </c>
      <c r="J3" s="156">
        <f t="shared" ref="J3:J11" si="0">TIME(HOUR(I3),_xlfn.FLOOR.MATH(MINUTE(I3),30),0)</f>
        <v>0.75</v>
      </c>
      <c r="K3" s="156">
        <f t="shared" ref="K3:K11" si="1">TIME(HOUR(I3),0,0)</f>
        <v>0.75</v>
      </c>
      <c r="L3" s="155" t="s">
        <v>263</v>
      </c>
      <c r="M3" s="158">
        <f t="shared" ref="M3:M11" si="2">Q3/H3</f>
        <v>3.3333333333333333E-2</v>
      </c>
      <c r="N3" s="159">
        <v>0</v>
      </c>
      <c r="O3" s="155">
        <v>0</v>
      </c>
      <c r="P3" s="155">
        <v>0</v>
      </c>
      <c r="Q3" s="155">
        <v>2</v>
      </c>
      <c r="R3" s="157">
        <v>0</v>
      </c>
      <c r="S3" s="157"/>
    </row>
    <row r="4" spans="1:19" x14ac:dyDescent="0.3">
      <c r="A4" s="153">
        <v>3</v>
      </c>
      <c r="B4" s="154">
        <v>45862</v>
      </c>
      <c r="C4" s="154" t="s">
        <v>175</v>
      </c>
      <c r="D4" s="153" t="s">
        <v>209</v>
      </c>
      <c r="E4" s="153" t="s">
        <v>213</v>
      </c>
      <c r="F4" s="155">
        <v>1054</v>
      </c>
      <c r="G4" s="155" t="s">
        <v>221</v>
      </c>
      <c r="H4" s="155">
        <v>60</v>
      </c>
      <c r="I4" s="156">
        <v>0.76944444444444449</v>
      </c>
      <c r="J4" s="156">
        <f t="shared" si="0"/>
        <v>0.75</v>
      </c>
      <c r="K4" s="156">
        <f t="shared" si="1"/>
        <v>0.75</v>
      </c>
      <c r="L4" s="155" t="s">
        <v>258</v>
      </c>
      <c r="M4" s="158">
        <f t="shared" si="2"/>
        <v>1.6666666666666666E-2</v>
      </c>
      <c r="N4" s="159">
        <v>0</v>
      </c>
      <c r="O4" s="155">
        <v>0</v>
      </c>
      <c r="P4" s="155">
        <v>0</v>
      </c>
      <c r="Q4" s="155">
        <v>1</v>
      </c>
      <c r="R4" s="157">
        <v>0</v>
      </c>
      <c r="S4" s="157"/>
    </row>
    <row r="5" spans="1:19" x14ac:dyDescent="0.3">
      <c r="A5" s="153">
        <v>4</v>
      </c>
      <c r="B5" s="154">
        <v>45862</v>
      </c>
      <c r="C5" s="154" t="s">
        <v>175</v>
      </c>
      <c r="D5" s="153" t="s">
        <v>209</v>
      </c>
      <c r="E5" s="153" t="s">
        <v>213</v>
      </c>
      <c r="F5" s="155">
        <v>1054</v>
      </c>
      <c r="G5" s="155" t="s">
        <v>221</v>
      </c>
      <c r="H5" s="155">
        <v>60</v>
      </c>
      <c r="I5" s="156">
        <v>0.77777777777777779</v>
      </c>
      <c r="J5" s="156">
        <f t="shared" si="0"/>
        <v>0.77083333333333337</v>
      </c>
      <c r="K5" s="156">
        <f t="shared" si="1"/>
        <v>0.75</v>
      </c>
      <c r="L5" s="157" t="s">
        <v>259</v>
      </c>
      <c r="M5" s="158">
        <f t="shared" si="2"/>
        <v>0</v>
      </c>
      <c r="N5" s="159">
        <v>0</v>
      </c>
      <c r="O5" s="155">
        <v>0</v>
      </c>
      <c r="P5" s="155">
        <v>0</v>
      </c>
      <c r="Q5" s="155">
        <v>0</v>
      </c>
      <c r="R5" s="157">
        <v>0</v>
      </c>
      <c r="S5" s="157"/>
    </row>
    <row r="6" spans="1:19" x14ac:dyDescent="0.3">
      <c r="A6" s="153">
        <v>5</v>
      </c>
      <c r="B6" s="154">
        <v>45862</v>
      </c>
      <c r="C6" s="154" t="s">
        <v>175</v>
      </c>
      <c r="D6" s="153" t="s">
        <v>209</v>
      </c>
      <c r="E6" s="153" t="s">
        <v>213</v>
      </c>
      <c r="F6" s="155">
        <v>1054</v>
      </c>
      <c r="G6" s="155" t="s">
        <v>221</v>
      </c>
      <c r="H6" s="155">
        <v>60</v>
      </c>
      <c r="I6" s="156">
        <v>0.78749999999999998</v>
      </c>
      <c r="J6" s="156">
        <f t="shared" si="0"/>
        <v>0.77083333333333337</v>
      </c>
      <c r="K6" s="156">
        <f t="shared" si="1"/>
        <v>0.75</v>
      </c>
      <c r="L6" s="155" t="s">
        <v>298</v>
      </c>
      <c r="M6" s="158">
        <f t="shared" si="2"/>
        <v>0.1</v>
      </c>
      <c r="N6" s="159">
        <v>0</v>
      </c>
      <c r="O6" s="155">
        <v>0</v>
      </c>
      <c r="P6" s="155">
        <v>0</v>
      </c>
      <c r="Q6" s="155">
        <v>6</v>
      </c>
      <c r="R6" s="157">
        <v>0</v>
      </c>
      <c r="S6" s="157"/>
    </row>
    <row r="7" spans="1:19" x14ac:dyDescent="0.3">
      <c r="A7" s="153">
        <v>6</v>
      </c>
      <c r="B7" s="154">
        <v>45862</v>
      </c>
      <c r="C7" s="154" t="s">
        <v>175</v>
      </c>
      <c r="D7" s="153" t="s">
        <v>209</v>
      </c>
      <c r="E7" s="153" t="s">
        <v>213</v>
      </c>
      <c r="F7" s="155">
        <v>1054</v>
      </c>
      <c r="G7" s="155" t="s">
        <v>221</v>
      </c>
      <c r="H7" s="155">
        <v>60</v>
      </c>
      <c r="I7" s="156">
        <v>0.79583333333333328</v>
      </c>
      <c r="J7" s="156">
        <f t="shared" si="0"/>
        <v>0.79166666666666663</v>
      </c>
      <c r="K7" s="156">
        <f t="shared" si="1"/>
        <v>0.79166666666666663</v>
      </c>
      <c r="L7" s="155" t="s">
        <v>299</v>
      </c>
      <c r="M7" s="158">
        <f t="shared" si="2"/>
        <v>0.11666666666666667</v>
      </c>
      <c r="N7" s="159">
        <v>0</v>
      </c>
      <c r="O7" s="155">
        <v>0</v>
      </c>
      <c r="P7" s="155">
        <v>0</v>
      </c>
      <c r="Q7" s="155">
        <v>7</v>
      </c>
      <c r="R7" s="157">
        <v>0</v>
      </c>
      <c r="S7" s="157"/>
    </row>
    <row r="8" spans="1:19" x14ac:dyDescent="0.3">
      <c r="A8" s="153">
        <v>7</v>
      </c>
      <c r="B8" s="154">
        <v>45862</v>
      </c>
      <c r="C8" s="154" t="s">
        <v>175</v>
      </c>
      <c r="D8" s="153" t="s">
        <v>209</v>
      </c>
      <c r="E8" s="153" t="s">
        <v>213</v>
      </c>
      <c r="F8" s="155">
        <v>1054</v>
      </c>
      <c r="G8" s="155" t="s">
        <v>221</v>
      </c>
      <c r="H8" s="155">
        <v>60</v>
      </c>
      <c r="I8" s="156">
        <v>0.8</v>
      </c>
      <c r="J8" s="156">
        <f t="shared" si="0"/>
        <v>0.79166666666666663</v>
      </c>
      <c r="K8" s="156">
        <f t="shared" si="1"/>
        <v>0.79166666666666663</v>
      </c>
      <c r="L8" s="157" t="s">
        <v>264</v>
      </c>
      <c r="M8" s="158">
        <f t="shared" si="2"/>
        <v>6.6666666666666666E-2</v>
      </c>
      <c r="N8" s="159">
        <v>0</v>
      </c>
      <c r="O8" s="155">
        <v>0</v>
      </c>
      <c r="P8" s="155">
        <v>0</v>
      </c>
      <c r="Q8" s="155">
        <v>4</v>
      </c>
      <c r="R8" s="157">
        <v>0</v>
      </c>
      <c r="S8" s="157"/>
    </row>
    <row r="9" spans="1:19" x14ac:dyDescent="0.3">
      <c r="A9" s="153">
        <v>8</v>
      </c>
      <c r="B9" s="154">
        <v>45862</v>
      </c>
      <c r="C9" s="154" t="s">
        <v>175</v>
      </c>
      <c r="D9" s="153" t="s">
        <v>209</v>
      </c>
      <c r="E9" s="153" t="s">
        <v>213</v>
      </c>
      <c r="F9" s="155">
        <v>1054</v>
      </c>
      <c r="G9" s="155" t="s">
        <v>221</v>
      </c>
      <c r="H9" s="155">
        <v>60</v>
      </c>
      <c r="I9" s="156">
        <v>0.81111111111111112</v>
      </c>
      <c r="J9" s="156">
        <f t="shared" si="0"/>
        <v>0.79166666666666663</v>
      </c>
      <c r="K9" s="156">
        <f t="shared" si="1"/>
        <v>0.79166666666666663</v>
      </c>
      <c r="L9" s="155" t="s">
        <v>300</v>
      </c>
      <c r="M9" s="158">
        <f t="shared" si="2"/>
        <v>3.3333333333333333E-2</v>
      </c>
      <c r="N9" s="159">
        <v>0</v>
      </c>
      <c r="O9" s="155">
        <v>0</v>
      </c>
      <c r="P9" s="155">
        <v>0</v>
      </c>
      <c r="Q9" s="155">
        <v>2</v>
      </c>
      <c r="R9" s="157">
        <v>0</v>
      </c>
      <c r="S9" s="157"/>
    </row>
    <row r="10" spans="1:19" x14ac:dyDescent="0.3">
      <c r="A10" s="153">
        <v>9</v>
      </c>
      <c r="B10" s="154">
        <v>45862</v>
      </c>
      <c r="C10" s="154" t="s">
        <v>175</v>
      </c>
      <c r="D10" s="153" t="s">
        <v>209</v>
      </c>
      <c r="E10" s="153" t="s">
        <v>213</v>
      </c>
      <c r="F10" s="155">
        <v>1054</v>
      </c>
      <c r="G10" s="155" t="s">
        <v>221</v>
      </c>
      <c r="H10" s="155">
        <v>60</v>
      </c>
      <c r="I10" s="156">
        <v>0.82222222222222219</v>
      </c>
      <c r="J10" s="156">
        <f t="shared" si="0"/>
        <v>0.8125</v>
      </c>
      <c r="K10" s="156">
        <f t="shared" si="1"/>
        <v>0.79166666666666663</v>
      </c>
      <c r="L10" s="155" t="s">
        <v>265</v>
      </c>
      <c r="M10" s="158">
        <f t="shared" si="2"/>
        <v>3.3333333333333333E-2</v>
      </c>
      <c r="N10" s="159">
        <v>0</v>
      </c>
      <c r="O10" s="155">
        <v>0</v>
      </c>
      <c r="P10" s="155">
        <v>0</v>
      </c>
      <c r="Q10" s="155">
        <v>2</v>
      </c>
      <c r="R10" s="157">
        <v>0</v>
      </c>
      <c r="S10" s="157"/>
    </row>
    <row r="11" spans="1:19" x14ac:dyDescent="0.3">
      <c r="A11" s="153">
        <v>10</v>
      </c>
      <c r="B11" s="154">
        <v>45862</v>
      </c>
      <c r="C11" s="154" t="s">
        <v>175</v>
      </c>
      <c r="D11" s="153" t="s">
        <v>209</v>
      </c>
      <c r="E11" s="153" t="s">
        <v>213</v>
      </c>
      <c r="F11" s="155">
        <v>1054</v>
      </c>
      <c r="G11" s="155" t="s">
        <v>221</v>
      </c>
      <c r="H11" s="155">
        <v>60</v>
      </c>
      <c r="I11" s="156">
        <v>0.83333333333333337</v>
      </c>
      <c r="J11" s="156">
        <f t="shared" si="0"/>
        <v>0.83333333333333337</v>
      </c>
      <c r="K11" s="156">
        <f t="shared" si="1"/>
        <v>0.83333333333333337</v>
      </c>
      <c r="L11" s="157" t="s">
        <v>297</v>
      </c>
      <c r="M11" s="158">
        <f t="shared" si="2"/>
        <v>3.3333333333333333E-2</v>
      </c>
      <c r="N11" s="159">
        <v>0</v>
      </c>
      <c r="O11" s="155">
        <v>0</v>
      </c>
      <c r="P11" s="155">
        <v>0</v>
      </c>
      <c r="Q11" s="155">
        <v>2</v>
      </c>
      <c r="R11" s="157">
        <v>0</v>
      </c>
      <c r="S11" s="157"/>
    </row>
  </sheetData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A4B1B-F940-4360-AB2F-AC0F58C3370B}">
  <sheetPr>
    <tabColor rgb="FF92D050"/>
  </sheetPr>
  <dimension ref="A1:D9"/>
  <sheetViews>
    <sheetView zoomScaleNormal="100" workbookViewId="0">
      <selection activeCell="A2" sqref="A2:D8"/>
    </sheetView>
  </sheetViews>
  <sheetFormatPr baseColWidth="10" defaultRowHeight="14.4" x14ac:dyDescent="0.3"/>
  <cols>
    <col min="1" max="1" width="28.44140625" customWidth="1"/>
    <col min="2" max="4" width="11.77734375" customWidth="1"/>
  </cols>
  <sheetData>
    <row r="1" spans="1:4" ht="15" thickBot="1" x14ac:dyDescent="0.35">
      <c r="A1" s="1" t="s">
        <v>85</v>
      </c>
    </row>
    <row r="2" spans="1:4" ht="15" thickBot="1" x14ac:dyDescent="0.35">
      <c r="A2" s="129" t="str">
        <f>"Servicio"&amp;" "&amp;'1'!A4</f>
        <v>Servicio 1031</v>
      </c>
      <c r="B2" s="130"/>
      <c r="C2" s="130"/>
      <c r="D2" s="132"/>
    </row>
    <row r="3" spans="1:4" ht="15" thickBot="1" x14ac:dyDescent="0.35">
      <c r="A3" s="34" t="s">
        <v>20</v>
      </c>
      <c r="B3" s="35" t="s">
        <v>139</v>
      </c>
      <c r="C3" s="35" t="s">
        <v>140</v>
      </c>
      <c r="D3" s="35" t="s">
        <v>141</v>
      </c>
    </row>
    <row r="4" spans="1:4" x14ac:dyDescent="0.3">
      <c r="A4" s="9" t="s">
        <v>64</v>
      </c>
      <c r="B4" s="6">
        <v>4</v>
      </c>
      <c r="C4" s="6">
        <v>1</v>
      </c>
      <c r="D4" s="6">
        <v>8</v>
      </c>
    </row>
    <row r="5" spans="1:4" x14ac:dyDescent="0.3">
      <c r="A5" s="9" t="s">
        <v>83</v>
      </c>
      <c r="B5" s="6">
        <v>3</v>
      </c>
      <c r="C5" s="6">
        <v>2</v>
      </c>
      <c r="D5" s="6">
        <v>5</v>
      </c>
    </row>
    <row r="6" spans="1:4" x14ac:dyDescent="0.3">
      <c r="A6" s="11" t="s">
        <v>84</v>
      </c>
      <c r="B6" s="8">
        <v>0</v>
      </c>
      <c r="C6" s="8">
        <v>0</v>
      </c>
      <c r="D6" s="8">
        <v>0</v>
      </c>
    </row>
    <row r="7" spans="1:4" ht="15" thickBot="1" x14ac:dyDescent="0.35">
      <c r="A7" s="9" t="s">
        <v>79</v>
      </c>
      <c r="B7" s="6">
        <v>3</v>
      </c>
      <c r="C7" s="6">
        <v>4</v>
      </c>
      <c r="D7" s="6">
        <v>7</v>
      </c>
    </row>
    <row r="8" spans="1:4" ht="15" thickBot="1" x14ac:dyDescent="0.35">
      <c r="A8" s="28" t="s">
        <v>21</v>
      </c>
      <c r="B8" s="29">
        <f>SUM(B4:B7)</f>
        <v>10</v>
      </c>
      <c r="C8" s="29">
        <f t="shared" ref="C8:D8" si="0">SUM(C4:C7)</f>
        <v>7</v>
      </c>
      <c r="D8" s="29">
        <f t="shared" si="0"/>
        <v>20</v>
      </c>
    </row>
    <row r="9" spans="1:4" x14ac:dyDescent="0.3">
      <c r="A9" s="7"/>
      <c r="B9" s="7"/>
    </row>
  </sheetData>
  <mergeCells count="1">
    <mergeCell ref="A2:D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92D050"/>
  </sheetPr>
  <dimension ref="A1:E7"/>
  <sheetViews>
    <sheetView zoomScale="85" zoomScaleNormal="85" workbookViewId="0">
      <selection activeCell="A3" sqref="A3:E7"/>
    </sheetView>
  </sheetViews>
  <sheetFormatPr baseColWidth="10" defaultRowHeight="14.4" x14ac:dyDescent="0.3"/>
  <cols>
    <col min="2" max="2" width="11.44140625" customWidth="1"/>
    <col min="3" max="3" width="10.5546875" customWidth="1"/>
    <col min="4" max="4" width="10.44140625" customWidth="1"/>
    <col min="5" max="5" width="45" customWidth="1"/>
  </cols>
  <sheetData>
    <row r="1" spans="1:5" x14ac:dyDescent="0.3">
      <c r="A1" s="4" t="s">
        <v>68</v>
      </c>
      <c r="B1" s="4"/>
      <c r="C1" s="17"/>
      <c r="D1" s="4"/>
      <c r="E1" s="4"/>
    </row>
    <row r="2" spans="1:5" x14ac:dyDescent="0.3">
      <c r="C2" s="18"/>
    </row>
    <row r="3" spans="1:5" ht="28.8" x14ac:dyDescent="0.3">
      <c r="A3" s="43" t="s">
        <v>16</v>
      </c>
      <c r="B3" s="43" t="s">
        <v>66</v>
      </c>
      <c r="C3" s="43" t="s">
        <v>67</v>
      </c>
      <c r="D3" s="43" t="s">
        <v>29</v>
      </c>
      <c r="E3" s="43" t="s">
        <v>137</v>
      </c>
    </row>
    <row r="4" spans="1:5" x14ac:dyDescent="0.3">
      <c r="A4" s="13">
        <v>1031</v>
      </c>
      <c r="B4" s="13">
        <v>13</v>
      </c>
      <c r="C4" s="13">
        <f t="shared" ref="C4" si="0">B4</f>
        <v>13</v>
      </c>
      <c r="D4" s="62">
        <f t="shared" ref="D4" si="1">C4-B4</f>
        <v>0</v>
      </c>
      <c r="E4" s="63" t="s">
        <v>138</v>
      </c>
    </row>
    <row r="5" spans="1:5" x14ac:dyDescent="0.3">
      <c r="A5" s="13">
        <v>1038</v>
      </c>
      <c r="B5" s="13">
        <v>8</v>
      </c>
      <c r="C5" s="13">
        <f t="shared" ref="C5:C6" si="2">B5</f>
        <v>8</v>
      </c>
      <c r="D5" s="62">
        <f t="shared" ref="D5:D6" si="3">C5-B5</f>
        <v>0</v>
      </c>
      <c r="E5" s="63" t="s">
        <v>138</v>
      </c>
    </row>
    <row r="6" spans="1:5" x14ac:dyDescent="0.3">
      <c r="A6" s="13">
        <v>1054</v>
      </c>
      <c r="B6" s="13">
        <v>11</v>
      </c>
      <c r="C6" s="13">
        <f t="shared" si="2"/>
        <v>11</v>
      </c>
      <c r="D6" s="62">
        <f t="shared" si="3"/>
        <v>0</v>
      </c>
      <c r="E6" s="63" t="s">
        <v>138</v>
      </c>
    </row>
    <row r="7" spans="1:5" x14ac:dyDescent="0.3">
      <c r="A7" s="13">
        <v>1056</v>
      </c>
      <c r="B7" s="13">
        <v>10</v>
      </c>
      <c r="C7" s="13">
        <f t="shared" ref="C7" si="4">B7</f>
        <v>10</v>
      </c>
      <c r="D7" s="62">
        <f t="shared" ref="D7" si="5">C7-B7</f>
        <v>0</v>
      </c>
      <c r="E7" s="63" t="s">
        <v>138</v>
      </c>
    </row>
  </sheetData>
  <conditionalFormatting sqref="D4:D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5"/>
  <sheetViews>
    <sheetView tabSelected="1" workbookViewId="0">
      <selection activeCell="A2" sqref="A2:C15"/>
    </sheetView>
  </sheetViews>
  <sheetFormatPr baseColWidth="10" defaultColWidth="10.77734375" defaultRowHeight="14.4" x14ac:dyDescent="0.3"/>
  <cols>
    <col min="1" max="1" width="7.5546875" style="25" customWidth="1"/>
    <col min="2" max="2" width="45.5546875" style="25" bestFit="1" customWidth="1"/>
    <col min="3" max="3" width="13.44140625" style="25" customWidth="1"/>
    <col min="4" max="16384" width="10.77734375" style="25"/>
  </cols>
  <sheetData>
    <row r="2" spans="1:3" ht="30" customHeight="1" x14ac:dyDescent="0.3">
      <c r="A2" s="30" t="s">
        <v>86</v>
      </c>
      <c r="B2" s="30" t="s">
        <v>71</v>
      </c>
      <c r="C2" s="30" t="s">
        <v>87</v>
      </c>
    </row>
    <row r="3" spans="1:3" x14ac:dyDescent="0.3">
      <c r="A3" s="31" t="s">
        <v>88</v>
      </c>
      <c r="B3" s="31" t="s">
        <v>89</v>
      </c>
      <c r="C3" s="26" t="s">
        <v>90</v>
      </c>
    </row>
    <row r="4" spans="1:3" x14ac:dyDescent="0.3">
      <c r="A4" s="31" t="s">
        <v>91</v>
      </c>
      <c r="B4" s="31" t="s">
        <v>65</v>
      </c>
      <c r="C4" s="26" t="s">
        <v>90</v>
      </c>
    </row>
    <row r="5" spans="1:3" x14ac:dyDescent="0.3">
      <c r="A5" s="31" t="s">
        <v>92</v>
      </c>
      <c r="B5" s="31" t="s">
        <v>93</v>
      </c>
      <c r="C5" s="26" t="s">
        <v>95</v>
      </c>
    </row>
    <row r="6" spans="1:3" x14ac:dyDescent="0.3">
      <c r="A6" s="31" t="s">
        <v>94</v>
      </c>
      <c r="B6" s="31" t="s">
        <v>72</v>
      </c>
      <c r="C6" s="26" t="s">
        <v>95</v>
      </c>
    </row>
    <row r="7" spans="1:3" x14ac:dyDescent="0.3">
      <c r="A7" s="31" t="s">
        <v>96</v>
      </c>
      <c r="B7" s="31" t="s">
        <v>73</v>
      </c>
      <c r="C7" s="26" t="s">
        <v>95</v>
      </c>
    </row>
    <row r="8" spans="1:3" x14ac:dyDescent="0.3">
      <c r="A8" s="31" t="s">
        <v>97</v>
      </c>
      <c r="B8" s="31" t="s">
        <v>98</v>
      </c>
      <c r="C8" s="26" t="s">
        <v>95</v>
      </c>
    </row>
    <row r="9" spans="1:3" x14ac:dyDescent="0.3">
      <c r="A9" s="31" t="s">
        <v>99</v>
      </c>
      <c r="B9" s="31" t="s">
        <v>100</v>
      </c>
      <c r="C9" s="26" t="s">
        <v>95</v>
      </c>
    </row>
    <row r="10" spans="1:3" x14ac:dyDescent="0.3">
      <c r="A10" s="31" t="s">
        <v>101</v>
      </c>
      <c r="B10" s="31" t="s">
        <v>74</v>
      </c>
      <c r="C10" s="26" t="s">
        <v>95</v>
      </c>
    </row>
    <row r="11" spans="1:3" x14ac:dyDescent="0.3">
      <c r="A11" s="31" t="s">
        <v>102</v>
      </c>
      <c r="B11" s="31" t="s">
        <v>75</v>
      </c>
      <c r="C11" s="26" t="s">
        <v>95</v>
      </c>
    </row>
    <row r="12" spans="1:3" x14ac:dyDescent="0.3">
      <c r="A12" s="31" t="s">
        <v>103</v>
      </c>
      <c r="B12" s="31" t="s">
        <v>76</v>
      </c>
      <c r="C12" s="26" t="s">
        <v>95</v>
      </c>
    </row>
    <row r="13" spans="1:3" x14ac:dyDescent="0.3">
      <c r="A13" s="31" t="s">
        <v>104</v>
      </c>
      <c r="B13" s="31" t="s">
        <v>77</v>
      </c>
      <c r="C13" s="26" t="s">
        <v>95</v>
      </c>
    </row>
    <row r="14" spans="1:3" x14ac:dyDescent="0.3">
      <c r="A14" s="31" t="s">
        <v>105</v>
      </c>
      <c r="B14" s="31" t="s">
        <v>78</v>
      </c>
      <c r="C14" s="26" t="s">
        <v>90</v>
      </c>
    </row>
    <row r="15" spans="1:3" x14ac:dyDescent="0.3">
      <c r="A15" s="31" t="s">
        <v>106</v>
      </c>
      <c r="B15" s="31" t="s">
        <v>107</v>
      </c>
      <c r="C15" s="26" t="s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8E6C8-A3D8-4954-B1DF-8012A5A78C19}">
  <sheetPr>
    <tabColor rgb="FF92D050"/>
  </sheetPr>
  <dimension ref="A1:U21"/>
  <sheetViews>
    <sheetView showGridLines="0" zoomScale="85" zoomScaleNormal="85" workbookViewId="0">
      <selection activeCell="J2" sqref="B2:K21"/>
    </sheetView>
  </sheetViews>
  <sheetFormatPr baseColWidth="10" defaultRowHeight="14.4" x14ac:dyDescent="0.3"/>
  <cols>
    <col min="2" max="2" width="9.5546875" bestFit="1" customWidth="1"/>
    <col min="3" max="3" width="28.77734375" bestFit="1" customWidth="1"/>
    <col min="4" max="11" width="8.44140625" customWidth="1"/>
  </cols>
  <sheetData>
    <row r="1" spans="1:21" x14ac:dyDescent="0.3">
      <c r="A1" s="27" t="s">
        <v>28</v>
      </c>
    </row>
    <row r="2" spans="1:21" x14ac:dyDescent="0.3">
      <c r="B2" s="117" t="s">
        <v>0</v>
      </c>
      <c r="C2" s="118"/>
      <c r="D2" s="115">
        <f>'1'!A4</f>
        <v>1031</v>
      </c>
      <c r="E2" s="116"/>
      <c r="F2" s="115">
        <f>'1'!A5</f>
        <v>1038</v>
      </c>
      <c r="G2" s="116"/>
      <c r="H2" s="115">
        <f>'1'!A6</f>
        <v>1054</v>
      </c>
      <c r="I2" s="116"/>
      <c r="J2" s="115">
        <f>'1'!A7</f>
        <v>1056</v>
      </c>
      <c r="K2" s="116"/>
    </row>
    <row r="3" spans="1:21" x14ac:dyDescent="0.3">
      <c r="B3" s="119"/>
      <c r="C3" s="120"/>
      <c r="D3" s="40" t="s">
        <v>24</v>
      </c>
      <c r="E3" s="40" t="s">
        <v>25</v>
      </c>
      <c r="F3" s="40" t="s">
        <v>24</v>
      </c>
      <c r="G3" s="40" t="s">
        <v>25</v>
      </c>
      <c r="H3" s="40" t="s">
        <v>24</v>
      </c>
      <c r="I3" s="40" t="s">
        <v>25</v>
      </c>
      <c r="J3" s="40" t="s">
        <v>24</v>
      </c>
      <c r="K3" s="40" t="s">
        <v>25</v>
      </c>
    </row>
    <row r="4" spans="1:21" x14ac:dyDescent="0.3">
      <c r="B4" s="41" t="s">
        <v>1</v>
      </c>
      <c r="C4" s="41" t="s">
        <v>80</v>
      </c>
      <c r="D4" s="13">
        <v>15.61</v>
      </c>
      <c r="E4" s="13">
        <v>15.72</v>
      </c>
      <c r="F4" s="13">
        <v>21.16</v>
      </c>
      <c r="G4" s="13">
        <v>0</v>
      </c>
      <c r="H4" s="13">
        <v>15.39</v>
      </c>
      <c r="I4" s="13">
        <v>15.5</v>
      </c>
      <c r="J4" s="13">
        <v>21.88</v>
      </c>
      <c r="K4" s="13">
        <v>0</v>
      </c>
    </row>
    <row r="5" spans="1:21" x14ac:dyDescent="0.3">
      <c r="B5" s="41" t="s">
        <v>1</v>
      </c>
      <c r="C5" s="41" t="s">
        <v>81</v>
      </c>
      <c r="D5" s="13">
        <f t="shared" ref="D5:K5" si="0">D4</f>
        <v>15.61</v>
      </c>
      <c r="E5" s="13">
        <f t="shared" si="0"/>
        <v>15.72</v>
      </c>
      <c r="F5" s="13">
        <f t="shared" si="0"/>
        <v>21.16</v>
      </c>
      <c r="G5" s="13">
        <f t="shared" si="0"/>
        <v>0</v>
      </c>
      <c r="H5" s="13">
        <f t="shared" si="0"/>
        <v>15.39</v>
      </c>
      <c r="I5" s="13">
        <f t="shared" si="0"/>
        <v>15.5</v>
      </c>
      <c r="J5" s="13">
        <f t="shared" si="0"/>
        <v>21.88</v>
      </c>
      <c r="K5" s="13">
        <f t="shared" si="0"/>
        <v>0</v>
      </c>
    </row>
    <row r="6" spans="1:21" x14ac:dyDescent="0.3">
      <c r="B6" s="41" t="s">
        <v>2</v>
      </c>
      <c r="C6" s="41" t="s">
        <v>80</v>
      </c>
      <c r="D6" s="13">
        <v>16.079999999999998</v>
      </c>
      <c r="E6" s="13">
        <v>16.13</v>
      </c>
      <c r="F6" s="13">
        <v>22.02</v>
      </c>
      <c r="G6" s="13">
        <v>0</v>
      </c>
      <c r="H6" s="13">
        <v>15.17</v>
      </c>
      <c r="I6" s="13">
        <v>15.25</v>
      </c>
      <c r="J6" s="13">
        <v>22.56</v>
      </c>
      <c r="K6" s="13">
        <v>0</v>
      </c>
    </row>
    <row r="7" spans="1:21" x14ac:dyDescent="0.3">
      <c r="B7" s="41" t="s">
        <v>2</v>
      </c>
      <c r="C7" s="41" t="s">
        <v>81</v>
      </c>
      <c r="D7" s="13">
        <f t="shared" ref="D7:K7" si="1">D6</f>
        <v>16.079999999999998</v>
      </c>
      <c r="E7" s="13">
        <f t="shared" si="1"/>
        <v>16.13</v>
      </c>
      <c r="F7" s="13">
        <f t="shared" si="1"/>
        <v>22.02</v>
      </c>
      <c r="G7" s="13">
        <f t="shared" si="1"/>
        <v>0</v>
      </c>
      <c r="H7" s="13">
        <f t="shared" si="1"/>
        <v>15.17</v>
      </c>
      <c r="I7" s="13">
        <f t="shared" si="1"/>
        <v>15.25</v>
      </c>
      <c r="J7" s="13">
        <f t="shared" si="1"/>
        <v>22.56</v>
      </c>
      <c r="K7" s="13">
        <f t="shared" si="1"/>
        <v>0</v>
      </c>
    </row>
    <row r="8" spans="1:21" ht="5.0999999999999996" customHeight="1" x14ac:dyDescent="0.3"/>
    <row r="9" spans="1:21" x14ac:dyDescent="0.3">
      <c r="B9" s="41" t="s">
        <v>3</v>
      </c>
      <c r="C9" s="41" t="s">
        <v>80</v>
      </c>
      <c r="D9" s="42">
        <f t="shared" ref="D9:K10" si="2">IFERROR((D6-D4)/D4,0)</f>
        <v>3.0108904548366362E-2</v>
      </c>
      <c r="E9" s="42">
        <f t="shared" si="2"/>
        <v>2.6081424936386665E-2</v>
      </c>
      <c r="F9" s="42">
        <f t="shared" si="2"/>
        <v>4.064272211720224E-2</v>
      </c>
      <c r="G9" s="42">
        <f t="shared" si="2"/>
        <v>0</v>
      </c>
      <c r="H9" s="42">
        <f t="shared" si="2"/>
        <v>-1.4294996751137143E-2</v>
      </c>
      <c r="I9" s="42">
        <f t="shared" si="2"/>
        <v>-1.6129032258064516E-2</v>
      </c>
      <c r="J9" s="42">
        <f t="shared" si="2"/>
        <v>3.1078610603290664E-2</v>
      </c>
      <c r="K9" s="42">
        <f t="shared" si="2"/>
        <v>0</v>
      </c>
    </row>
    <row r="10" spans="1:21" x14ac:dyDescent="0.3">
      <c r="B10" s="41" t="s">
        <v>3</v>
      </c>
      <c r="C10" s="41" t="s">
        <v>81</v>
      </c>
      <c r="D10" s="42">
        <f t="shared" si="2"/>
        <v>3.0108904548366362E-2</v>
      </c>
      <c r="E10" s="42">
        <f t="shared" si="2"/>
        <v>2.6081424936386665E-2</v>
      </c>
      <c r="F10" s="42">
        <f t="shared" si="2"/>
        <v>4.064272211720224E-2</v>
      </c>
      <c r="G10" s="42">
        <f t="shared" si="2"/>
        <v>0</v>
      </c>
      <c r="H10" s="42">
        <f t="shared" si="2"/>
        <v>-1.4294996751137143E-2</v>
      </c>
      <c r="I10" s="42">
        <f t="shared" si="2"/>
        <v>-1.6129032258064516E-2</v>
      </c>
      <c r="J10" s="42">
        <f t="shared" si="2"/>
        <v>3.1078610603290664E-2</v>
      </c>
      <c r="K10" s="42">
        <f t="shared" si="2"/>
        <v>0</v>
      </c>
    </row>
    <row r="11" spans="1:21" ht="12.6" customHeight="1" x14ac:dyDescent="0.3">
      <c r="M11" s="84" t="s">
        <v>172</v>
      </c>
      <c r="N11" s="84" t="s">
        <v>173</v>
      </c>
      <c r="O11" s="84" t="s">
        <v>174</v>
      </c>
      <c r="P11" s="84" t="s">
        <v>173</v>
      </c>
      <c r="Q11" s="84" t="s">
        <v>174</v>
      </c>
      <c r="R11" s="84" t="s">
        <v>173</v>
      </c>
      <c r="S11" s="84" t="s">
        <v>174</v>
      </c>
      <c r="T11" s="84" t="s">
        <v>173</v>
      </c>
      <c r="U11" s="84" t="s">
        <v>174</v>
      </c>
    </row>
    <row r="12" spans="1:21" x14ac:dyDescent="0.3">
      <c r="B12" s="41" t="s">
        <v>1</v>
      </c>
      <c r="C12" s="41" t="s">
        <v>82</v>
      </c>
      <c r="D12" s="111">
        <f>N12</f>
        <v>59256.960000000057</v>
      </c>
      <c r="E12" s="112"/>
      <c r="F12" s="111">
        <f>P12</f>
        <v>41325.480000000032</v>
      </c>
      <c r="G12" s="112"/>
      <c r="H12" s="111">
        <f>R12</f>
        <v>56436.029999999955</v>
      </c>
      <c r="I12" s="112"/>
      <c r="J12" s="111">
        <f>T12</f>
        <v>45948</v>
      </c>
      <c r="K12" s="112"/>
      <c r="M12" s="85" t="s">
        <v>175</v>
      </c>
      <c r="N12" s="86">
        <v>59256.960000000057</v>
      </c>
      <c r="O12" s="86">
        <v>60879</v>
      </c>
      <c r="P12" s="86">
        <v>41325.480000000032</v>
      </c>
      <c r="Q12" s="86">
        <v>42542.639999999985</v>
      </c>
      <c r="R12" s="86">
        <v>56436.029999999955</v>
      </c>
      <c r="S12" s="86">
        <v>55577.339999999975</v>
      </c>
      <c r="T12" s="86">
        <v>45948</v>
      </c>
      <c r="U12" s="86">
        <v>46428.479999999989</v>
      </c>
    </row>
    <row r="13" spans="1:21" x14ac:dyDescent="0.3">
      <c r="B13" s="41" t="s">
        <v>1</v>
      </c>
      <c r="C13" s="41" t="s">
        <v>4</v>
      </c>
      <c r="D13" s="111">
        <f t="shared" ref="D13:D14" si="3">N13</f>
        <v>8024.5600000000022</v>
      </c>
      <c r="E13" s="112"/>
      <c r="F13" s="111">
        <f t="shared" ref="F13:F14" si="4">P13</f>
        <v>6263.3600000000006</v>
      </c>
      <c r="G13" s="112"/>
      <c r="H13" s="111">
        <f t="shared" ref="H13:H14" si="5">R13</f>
        <v>7969.4</v>
      </c>
      <c r="I13" s="112"/>
      <c r="J13" s="111">
        <f t="shared" ref="J13:J14" si="6">T13</f>
        <v>5863.8400000000011</v>
      </c>
      <c r="K13" s="112"/>
      <c r="M13" s="85" t="s">
        <v>176</v>
      </c>
      <c r="N13" s="86">
        <v>8024.5600000000022</v>
      </c>
      <c r="O13" s="86">
        <v>8245.360000000006</v>
      </c>
      <c r="P13" s="86">
        <v>6263.3600000000006</v>
      </c>
      <c r="Q13" s="86">
        <v>6517.9199999999973</v>
      </c>
      <c r="R13" s="86">
        <v>7969.4</v>
      </c>
      <c r="S13" s="86">
        <v>7848.1999999999925</v>
      </c>
      <c r="T13" s="86">
        <v>5863.8400000000011</v>
      </c>
      <c r="U13" s="86">
        <v>6046.0799999999963</v>
      </c>
    </row>
    <row r="14" spans="1:21" x14ac:dyDescent="0.3">
      <c r="B14" s="41" t="s">
        <v>1</v>
      </c>
      <c r="C14" s="41" t="s">
        <v>5</v>
      </c>
      <c r="D14" s="111">
        <f t="shared" si="3"/>
        <v>8464.5000000000055</v>
      </c>
      <c r="E14" s="112"/>
      <c r="F14" s="111">
        <f t="shared" si="4"/>
        <v>6982.8000000000038</v>
      </c>
      <c r="G14" s="112"/>
      <c r="H14" s="111">
        <f t="shared" si="5"/>
        <v>8339.7499999999909</v>
      </c>
      <c r="I14" s="112"/>
      <c r="J14" s="111">
        <f t="shared" si="6"/>
        <v>7001.6000000000022</v>
      </c>
      <c r="K14" s="112"/>
      <c r="M14" s="85" t="s">
        <v>177</v>
      </c>
      <c r="N14" s="86">
        <v>8464.5000000000055</v>
      </c>
      <c r="O14" s="86">
        <v>8696.6999999999971</v>
      </c>
      <c r="P14" s="86">
        <v>6982.8000000000038</v>
      </c>
      <c r="Q14" s="86">
        <v>7266.5999999999995</v>
      </c>
      <c r="R14" s="86">
        <v>8339.7499999999909</v>
      </c>
      <c r="S14" s="86">
        <v>8213.0000000000055</v>
      </c>
      <c r="T14" s="86">
        <v>7001.6000000000022</v>
      </c>
      <c r="U14" s="86">
        <v>7219.2000000000025</v>
      </c>
    </row>
    <row r="15" spans="1:21" x14ac:dyDescent="0.3">
      <c r="B15" s="41" t="s">
        <v>6</v>
      </c>
      <c r="C15" s="41" t="s">
        <v>82</v>
      </c>
      <c r="D15" s="111">
        <f>O12</f>
        <v>60879</v>
      </c>
      <c r="E15" s="112"/>
      <c r="F15" s="111">
        <f>Q12</f>
        <v>42542.639999999985</v>
      </c>
      <c r="G15" s="112"/>
      <c r="H15" s="111">
        <f>S12</f>
        <v>55577.339999999975</v>
      </c>
      <c r="I15" s="112"/>
      <c r="J15" s="111">
        <f>U12</f>
        <v>46428.479999999989</v>
      </c>
      <c r="K15" s="112"/>
      <c r="M15" s="87" t="s">
        <v>21</v>
      </c>
      <c r="N15" s="88">
        <v>75746.020000000062</v>
      </c>
      <c r="O15" s="88">
        <v>77821.06</v>
      </c>
      <c r="P15" s="88">
        <v>54571.640000000036</v>
      </c>
      <c r="Q15" s="88">
        <v>56327.159999999982</v>
      </c>
      <c r="R15" s="88">
        <v>72745.179999999949</v>
      </c>
      <c r="S15" s="88">
        <v>71638.539999999964</v>
      </c>
      <c r="T15" s="88">
        <v>58813.440000000002</v>
      </c>
      <c r="U15" s="88">
        <v>59693.759999999987</v>
      </c>
    </row>
    <row r="16" spans="1:21" x14ac:dyDescent="0.3">
      <c r="B16" s="41" t="s">
        <v>6</v>
      </c>
      <c r="C16" s="41" t="s">
        <v>4</v>
      </c>
      <c r="D16" s="111">
        <f t="shared" ref="D16:D17" si="7">O13</f>
        <v>8245.360000000006</v>
      </c>
      <c r="E16" s="112"/>
      <c r="F16" s="111">
        <f t="shared" ref="F16:F17" si="8">Q13</f>
        <v>6517.9199999999973</v>
      </c>
      <c r="G16" s="112"/>
      <c r="H16" s="111">
        <f t="shared" ref="H16:H17" si="9">S13</f>
        <v>7848.1999999999925</v>
      </c>
      <c r="I16" s="112"/>
      <c r="J16" s="111">
        <f t="shared" ref="J16:J17" si="10">U13</f>
        <v>6046.0799999999963</v>
      </c>
      <c r="K16" s="112"/>
    </row>
    <row r="17" spans="2:11" x14ac:dyDescent="0.3">
      <c r="B17" s="41" t="s">
        <v>6</v>
      </c>
      <c r="C17" s="41" t="s">
        <v>5</v>
      </c>
      <c r="D17" s="111">
        <f t="shared" si="7"/>
        <v>8696.6999999999971</v>
      </c>
      <c r="E17" s="112"/>
      <c r="F17" s="111">
        <f t="shared" si="8"/>
        <v>7266.5999999999995</v>
      </c>
      <c r="G17" s="112"/>
      <c r="H17" s="111">
        <f t="shared" si="9"/>
        <v>8213.0000000000055</v>
      </c>
      <c r="I17" s="112"/>
      <c r="J17" s="111">
        <f t="shared" si="10"/>
        <v>7219.2000000000025</v>
      </c>
      <c r="K17" s="112"/>
    </row>
    <row r="18" spans="2:11" ht="5.0999999999999996" customHeight="1" x14ac:dyDescent="0.3"/>
    <row r="19" spans="2:11" x14ac:dyDescent="0.3">
      <c r="B19" s="41" t="s">
        <v>3</v>
      </c>
      <c r="C19" s="41" t="s">
        <v>82</v>
      </c>
      <c r="D19" s="113">
        <f>(D15-D12)/D12</f>
        <v>2.7372987071897396E-2</v>
      </c>
      <c r="E19" s="114"/>
      <c r="F19" s="113">
        <f>(F15-F12)/F12</f>
        <v>2.9453015427768816E-2</v>
      </c>
      <c r="G19" s="114"/>
      <c r="H19" s="113">
        <f>(H15-H12)/H12</f>
        <v>-1.5215280025898016E-2</v>
      </c>
      <c r="I19" s="114"/>
      <c r="J19" s="113">
        <f>(J15-J12)/J12</f>
        <v>1.0457038391224615E-2</v>
      </c>
      <c r="K19" s="114"/>
    </row>
    <row r="20" spans="2:11" x14ac:dyDescent="0.3">
      <c r="B20" s="41" t="s">
        <v>3</v>
      </c>
      <c r="C20" s="41" t="s">
        <v>4</v>
      </c>
      <c r="D20" s="113">
        <f t="shared" ref="D20:F21" si="11">(D16-D13)/D13</f>
        <v>2.7515527331094011E-2</v>
      </c>
      <c r="E20" s="114"/>
      <c r="F20" s="113">
        <f t="shared" si="11"/>
        <v>4.0642722117201747E-2</v>
      </c>
      <c r="G20" s="114"/>
      <c r="H20" s="113">
        <f t="shared" ref="H20" si="12">(H16-H13)/H13</f>
        <v>-1.5208171255051459E-2</v>
      </c>
      <c r="I20" s="114"/>
      <c r="J20" s="113">
        <f t="shared" ref="J20" si="13">(J16-J13)/J13</f>
        <v>3.1078610603289859E-2</v>
      </c>
      <c r="K20" s="114"/>
    </row>
    <row r="21" spans="2:11" x14ac:dyDescent="0.3">
      <c r="B21" s="41" t="s">
        <v>3</v>
      </c>
      <c r="C21" s="41" t="s">
        <v>5</v>
      </c>
      <c r="D21" s="113">
        <f t="shared" si="11"/>
        <v>2.7432216905900111E-2</v>
      </c>
      <c r="E21" s="114"/>
      <c r="F21" s="113">
        <f t="shared" si="11"/>
        <v>4.0642722117201623E-2</v>
      </c>
      <c r="G21" s="114"/>
      <c r="H21" s="113">
        <f t="shared" ref="H21" si="14">(H17-H14)/H14</f>
        <v>-1.5198297311068747E-2</v>
      </c>
      <c r="I21" s="114"/>
      <c r="J21" s="113">
        <f t="shared" ref="J21" si="15">(J17-J14)/J14</f>
        <v>3.1078610603290719E-2</v>
      </c>
      <c r="K21" s="114"/>
    </row>
  </sheetData>
  <mergeCells count="41">
    <mergeCell ref="D15:E15"/>
    <mergeCell ref="D16:E16"/>
    <mergeCell ref="D21:E21"/>
    <mergeCell ref="D17:E17"/>
    <mergeCell ref="D19:E19"/>
    <mergeCell ref="D20:E20"/>
    <mergeCell ref="D13:E13"/>
    <mergeCell ref="B2:C3"/>
    <mergeCell ref="D2:E2"/>
    <mergeCell ref="D12:E12"/>
    <mergeCell ref="D14:E14"/>
    <mergeCell ref="F2:G2"/>
    <mergeCell ref="F12:G12"/>
    <mergeCell ref="F13:G13"/>
    <mergeCell ref="F14:G14"/>
    <mergeCell ref="F15:G15"/>
    <mergeCell ref="F16:G16"/>
    <mergeCell ref="F17:G17"/>
    <mergeCell ref="F19:G19"/>
    <mergeCell ref="F20:G20"/>
    <mergeCell ref="F21:G21"/>
    <mergeCell ref="H2:I2"/>
    <mergeCell ref="H12:I12"/>
    <mergeCell ref="H13:I13"/>
    <mergeCell ref="H14:I14"/>
    <mergeCell ref="H15:I15"/>
    <mergeCell ref="H16:I16"/>
    <mergeCell ref="H17:I17"/>
    <mergeCell ref="H19:I19"/>
    <mergeCell ref="H20:I20"/>
    <mergeCell ref="H21:I21"/>
    <mergeCell ref="J2:K2"/>
    <mergeCell ref="J12:K12"/>
    <mergeCell ref="J13:K13"/>
    <mergeCell ref="J14:K14"/>
    <mergeCell ref="J15:K15"/>
    <mergeCell ref="J16:K16"/>
    <mergeCell ref="J17:K17"/>
    <mergeCell ref="J19:K19"/>
    <mergeCell ref="J20:K20"/>
    <mergeCell ref="J21:K21"/>
  </mergeCells>
  <conditionalFormatting sqref="D9:K10">
    <cfRule type="cellIs" dxfId="26" priority="3" operator="lessThan">
      <formula>0</formula>
    </cfRule>
    <cfRule type="cellIs" dxfId="25" priority="4" operator="greaterThan">
      <formula>0</formula>
    </cfRule>
  </conditionalFormatting>
  <conditionalFormatting sqref="D19:K21">
    <cfRule type="cellIs" dxfId="24" priority="1" operator="lessThan">
      <formula>0</formula>
    </cfRule>
    <cfRule type="cellIs" dxfId="23" priority="2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64258-04C1-424B-A2BB-F010A153A11B}">
  <sheetPr>
    <tabColor rgb="FF92D050"/>
  </sheetPr>
  <dimension ref="A1:G5"/>
  <sheetViews>
    <sheetView zoomScaleNormal="100" workbookViewId="0">
      <selection activeCell="A3" sqref="A3:G5"/>
    </sheetView>
  </sheetViews>
  <sheetFormatPr baseColWidth="10" defaultRowHeight="14.4" x14ac:dyDescent="0.3"/>
  <cols>
    <col min="1" max="1" width="3.88671875" customWidth="1"/>
    <col min="4" max="4" width="19.33203125" customWidth="1"/>
    <col min="5" max="6" width="22.5546875" bestFit="1" customWidth="1"/>
    <col min="7" max="7" width="13.109375" customWidth="1"/>
  </cols>
  <sheetData>
    <row r="1" spans="1:7" x14ac:dyDescent="0.3">
      <c r="A1" s="4" t="s">
        <v>143</v>
      </c>
      <c r="B1" s="4"/>
      <c r="C1" s="4"/>
      <c r="D1" s="4"/>
    </row>
    <row r="2" spans="1:7" ht="15" thickBot="1" x14ac:dyDescent="0.35"/>
    <row r="3" spans="1:7" ht="43.5" customHeight="1" x14ac:dyDescent="0.3">
      <c r="A3" s="71" t="s">
        <v>144</v>
      </c>
      <c r="B3" s="19" t="s">
        <v>145</v>
      </c>
      <c r="C3" s="19" t="s">
        <v>146</v>
      </c>
      <c r="D3" s="19" t="s">
        <v>147</v>
      </c>
      <c r="E3" s="19" t="s">
        <v>148</v>
      </c>
      <c r="F3" s="19" t="s">
        <v>149</v>
      </c>
      <c r="G3" s="72" t="s">
        <v>150</v>
      </c>
    </row>
    <row r="4" spans="1:7" x14ac:dyDescent="0.3">
      <c r="A4" s="13">
        <v>1</v>
      </c>
      <c r="B4" s="13" t="s">
        <v>193</v>
      </c>
      <c r="C4" s="13" t="s">
        <v>194</v>
      </c>
      <c r="D4" s="73" t="s">
        <v>197</v>
      </c>
      <c r="E4" s="63" t="s">
        <v>198</v>
      </c>
      <c r="F4" s="63" t="s">
        <v>199</v>
      </c>
      <c r="G4" s="74" t="s">
        <v>191</v>
      </c>
    </row>
    <row r="5" spans="1:7" x14ac:dyDescent="0.3">
      <c r="A5" s="13">
        <v>2</v>
      </c>
      <c r="B5" s="13" t="s">
        <v>195</v>
      </c>
      <c r="C5" s="13" t="s">
        <v>196</v>
      </c>
      <c r="D5" s="73" t="s">
        <v>197</v>
      </c>
      <c r="E5" s="63" t="s">
        <v>199</v>
      </c>
      <c r="F5" s="63" t="s">
        <v>198</v>
      </c>
      <c r="G5" s="74" t="s">
        <v>192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41AEB-65F5-4FD6-8FD8-928470469468}">
  <sheetPr>
    <tabColor rgb="FF92D050"/>
  </sheetPr>
  <dimension ref="A1:Q17"/>
  <sheetViews>
    <sheetView zoomScale="85" zoomScaleNormal="85" workbookViewId="0">
      <selection activeCell="G3" sqref="A3:G9"/>
    </sheetView>
  </sheetViews>
  <sheetFormatPr baseColWidth="10" defaultRowHeight="14.4" x14ac:dyDescent="0.3"/>
  <cols>
    <col min="1" max="1" width="13.33203125" customWidth="1"/>
    <col min="2" max="2" width="19" customWidth="1"/>
    <col min="5" max="5" width="18.6640625" customWidth="1"/>
    <col min="6" max="6" width="13.77734375" customWidth="1"/>
    <col min="7" max="7" width="17" customWidth="1"/>
    <col min="9" max="9" width="13.21875" bestFit="1" customWidth="1"/>
    <col min="10" max="10" width="28.33203125" bestFit="1" customWidth="1"/>
    <col min="11" max="11" width="19.33203125" bestFit="1" customWidth="1"/>
    <col min="12" max="12" width="22.33203125" bestFit="1" customWidth="1"/>
    <col min="13" max="13" width="40" bestFit="1" customWidth="1"/>
  </cols>
  <sheetData>
    <row r="1" spans="1:17" x14ac:dyDescent="0.3">
      <c r="A1" s="4" t="s">
        <v>151</v>
      </c>
      <c r="B1" s="4"/>
      <c r="C1" s="4"/>
      <c r="D1" s="4"/>
    </row>
    <row r="3" spans="1:17" ht="39.6" x14ac:dyDescent="0.3">
      <c r="A3" s="75" t="s">
        <v>152</v>
      </c>
      <c r="B3" s="76" t="s">
        <v>153</v>
      </c>
      <c r="C3" s="76" t="s">
        <v>154</v>
      </c>
      <c r="D3" s="75" t="s">
        <v>17</v>
      </c>
      <c r="E3" s="75" t="s">
        <v>155</v>
      </c>
      <c r="F3" s="75" t="s">
        <v>156</v>
      </c>
      <c r="G3" s="75" t="s">
        <v>157</v>
      </c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17" x14ac:dyDescent="0.3">
      <c r="A4" s="78" t="str">
        <f>H12</f>
        <v>PF1154</v>
      </c>
      <c r="B4" s="80" t="str">
        <f>A12</f>
        <v>Elimina servicio</v>
      </c>
      <c r="C4" s="78">
        <f>B12</f>
        <v>1031</v>
      </c>
      <c r="D4" s="78" t="str">
        <f>D12</f>
        <v>Ida</v>
      </c>
      <c r="E4" s="79" t="s">
        <v>158</v>
      </c>
      <c r="F4" s="79" t="s">
        <v>158</v>
      </c>
      <c r="G4" s="79" t="s">
        <v>217</v>
      </c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17" x14ac:dyDescent="0.3">
      <c r="A5" s="78" t="str">
        <f t="shared" ref="A5:A6" si="0">H13</f>
        <v>PF1154</v>
      </c>
      <c r="B5" s="80" t="str">
        <f t="shared" ref="B5:C6" si="1">A13</f>
        <v>Elimina servicio</v>
      </c>
      <c r="C5" s="78">
        <f t="shared" si="1"/>
        <v>1038</v>
      </c>
      <c r="D5" s="78" t="str">
        <f t="shared" ref="D5:D9" si="2">D13</f>
        <v>Ida</v>
      </c>
      <c r="E5" s="79" t="s">
        <v>158</v>
      </c>
      <c r="F5" s="79" t="s">
        <v>158</v>
      </c>
      <c r="G5" s="79" t="s">
        <v>217</v>
      </c>
      <c r="H5" s="77"/>
      <c r="I5" s="77"/>
      <c r="J5" s="77"/>
      <c r="K5" s="77"/>
      <c r="L5" s="77"/>
      <c r="M5" s="77"/>
      <c r="N5" s="77"/>
      <c r="O5" s="77"/>
      <c r="P5" s="77"/>
      <c r="Q5" s="77"/>
    </row>
    <row r="6" spans="1:17" x14ac:dyDescent="0.3">
      <c r="A6" s="78" t="str">
        <f t="shared" si="0"/>
        <v>PF1176</v>
      </c>
      <c r="B6" s="80" t="str">
        <f t="shared" si="1"/>
        <v>Elimina servicio</v>
      </c>
      <c r="C6" s="78">
        <f t="shared" si="1"/>
        <v>1054</v>
      </c>
      <c r="D6" s="78" t="str">
        <f t="shared" si="2"/>
        <v>Ida</v>
      </c>
      <c r="E6" s="81" t="s">
        <v>158</v>
      </c>
      <c r="F6" s="79" t="s">
        <v>158</v>
      </c>
      <c r="G6" s="79" t="s">
        <v>217</v>
      </c>
    </row>
    <row r="7" spans="1:17" x14ac:dyDescent="0.3">
      <c r="A7" s="78" t="str">
        <f t="shared" ref="A7:A8" si="3">H15</f>
        <v>PF1193</v>
      </c>
      <c r="B7" s="80" t="str">
        <f t="shared" ref="B7:B8" si="4">A15</f>
        <v>Elimina servicio</v>
      </c>
      <c r="C7" s="78">
        <f t="shared" ref="C7:C8" si="5">B15</f>
        <v>1054</v>
      </c>
      <c r="D7" s="78" t="str">
        <f t="shared" si="2"/>
        <v>Ret</v>
      </c>
      <c r="E7" s="81" t="s">
        <v>158</v>
      </c>
      <c r="F7" s="79" t="s">
        <v>158</v>
      </c>
      <c r="G7" s="79" t="s">
        <v>217</v>
      </c>
    </row>
    <row r="8" spans="1:17" x14ac:dyDescent="0.3">
      <c r="A8" s="78" t="str">
        <f t="shared" si="3"/>
        <v>PF1136</v>
      </c>
      <c r="B8" s="80" t="str">
        <f t="shared" si="4"/>
        <v>Agrega servicio</v>
      </c>
      <c r="C8" s="78">
        <f t="shared" si="5"/>
        <v>1031</v>
      </c>
      <c r="D8" s="78" t="str">
        <f t="shared" si="2"/>
        <v>Ida</v>
      </c>
      <c r="E8" s="81" t="s">
        <v>158</v>
      </c>
      <c r="F8" s="79" t="s">
        <v>158</v>
      </c>
      <c r="G8" s="79" t="s">
        <v>158</v>
      </c>
    </row>
    <row r="9" spans="1:17" x14ac:dyDescent="0.3">
      <c r="A9" s="78" t="str">
        <f t="shared" ref="A9" si="6">H17</f>
        <v>PF1136</v>
      </c>
      <c r="B9" s="80" t="str">
        <f t="shared" ref="B9" si="7">A17</f>
        <v>Agrega servicio</v>
      </c>
      <c r="C9" s="78">
        <f t="shared" ref="C9" si="8">B17</f>
        <v>1038</v>
      </c>
      <c r="D9" s="78" t="str">
        <f t="shared" si="2"/>
        <v>Ida</v>
      </c>
      <c r="E9" s="81" t="s">
        <v>158</v>
      </c>
      <c r="F9" s="79" t="s">
        <v>158</v>
      </c>
      <c r="G9" s="79" t="s">
        <v>158</v>
      </c>
    </row>
    <row r="11" spans="1:17" ht="52.8" x14ac:dyDescent="0.3">
      <c r="A11" s="76" t="s">
        <v>153</v>
      </c>
      <c r="B11" s="76" t="s">
        <v>22</v>
      </c>
      <c r="C11" s="76" t="s">
        <v>23</v>
      </c>
      <c r="D11" s="75" t="s">
        <v>160</v>
      </c>
      <c r="E11" s="75" t="s">
        <v>161</v>
      </c>
      <c r="F11" s="75" t="s">
        <v>162</v>
      </c>
      <c r="G11" s="75" t="s">
        <v>163</v>
      </c>
      <c r="H11" s="75" t="s">
        <v>164</v>
      </c>
      <c r="I11" s="75" t="s">
        <v>165</v>
      </c>
      <c r="J11" s="75" t="s">
        <v>147</v>
      </c>
      <c r="K11" s="75" t="s">
        <v>166</v>
      </c>
      <c r="L11" s="75" t="s">
        <v>167</v>
      </c>
      <c r="M11" s="75" t="s">
        <v>168</v>
      </c>
      <c r="N11" s="75" t="s">
        <v>169</v>
      </c>
      <c r="O11" s="75" t="s">
        <v>170</v>
      </c>
      <c r="P11" s="75" t="s">
        <v>156</v>
      </c>
      <c r="Q11" s="75" t="s">
        <v>157</v>
      </c>
    </row>
    <row r="12" spans="1:17" x14ac:dyDescent="0.3">
      <c r="A12" t="s">
        <v>216</v>
      </c>
      <c r="B12" s="82">
        <v>1031</v>
      </c>
      <c r="C12" s="82" t="s">
        <v>186</v>
      </c>
      <c r="D12" s="82" t="s">
        <v>24</v>
      </c>
      <c r="E12" s="82"/>
      <c r="F12" s="82">
        <v>10</v>
      </c>
      <c r="G12" s="82" t="s">
        <v>200</v>
      </c>
      <c r="H12" s="82" t="s">
        <v>201</v>
      </c>
      <c r="I12" s="82" t="s">
        <v>202</v>
      </c>
      <c r="J12" s="82" t="s">
        <v>203</v>
      </c>
      <c r="K12" s="82" t="s">
        <v>204</v>
      </c>
      <c r="L12" s="82" t="s">
        <v>205</v>
      </c>
      <c r="M12" s="83">
        <v>351337</v>
      </c>
      <c r="N12" s="83">
        <v>6281434</v>
      </c>
      <c r="O12" s="82" t="s">
        <v>206</v>
      </c>
      <c r="P12" s="82" t="s">
        <v>207</v>
      </c>
      <c r="Q12" s="82"/>
    </row>
    <row r="13" spans="1:17" x14ac:dyDescent="0.3">
      <c r="A13" t="s">
        <v>216</v>
      </c>
      <c r="B13" s="82">
        <v>1038</v>
      </c>
      <c r="C13" s="82" t="s">
        <v>187</v>
      </c>
      <c r="D13" s="82" t="s">
        <v>24</v>
      </c>
      <c r="E13" s="82"/>
      <c r="F13" s="82">
        <v>10</v>
      </c>
      <c r="G13" s="82" t="s">
        <v>200</v>
      </c>
      <c r="H13" s="82" t="s">
        <v>201</v>
      </c>
      <c r="I13" s="82" t="s">
        <v>202</v>
      </c>
      <c r="J13" s="82" t="s">
        <v>203</v>
      </c>
      <c r="K13" s="82" t="s">
        <v>204</v>
      </c>
      <c r="L13" s="82" t="s">
        <v>205</v>
      </c>
      <c r="M13" s="83">
        <v>351337</v>
      </c>
      <c r="N13" s="83">
        <v>6281434</v>
      </c>
      <c r="O13" s="82" t="s">
        <v>206</v>
      </c>
      <c r="P13" s="82" t="s">
        <v>207</v>
      </c>
      <c r="Q13" s="82"/>
    </row>
    <row r="14" spans="1:17" x14ac:dyDescent="0.3">
      <c r="A14" t="s">
        <v>216</v>
      </c>
      <c r="B14" s="82">
        <v>1054</v>
      </c>
      <c r="C14" s="82" t="s">
        <v>188</v>
      </c>
      <c r="D14" s="82" t="s">
        <v>24</v>
      </c>
      <c r="E14" s="82"/>
      <c r="F14" s="82">
        <v>10</v>
      </c>
      <c r="G14" s="82" t="s">
        <v>208</v>
      </c>
      <c r="H14" s="82" t="s">
        <v>209</v>
      </c>
      <c r="I14" s="82" t="s">
        <v>202</v>
      </c>
      <c r="J14" s="82" t="s">
        <v>210</v>
      </c>
      <c r="K14" s="82" t="s">
        <v>211</v>
      </c>
      <c r="L14" s="82" t="s">
        <v>212</v>
      </c>
      <c r="M14" s="83">
        <v>351424</v>
      </c>
      <c r="N14" s="83">
        <v>6281346</v>
      </c>
      <c r="O14" s="82" t="s">
        <v>213</v>
      </c>
      <c r="P14" s="82" t="s">
        <v>207</v>
      </c>
      <c r="Q14" s="82"/>
    </row>
    <row r="15" spans="1:17" x14ac:dyDescent="0.3">
      <c r="A15" t="s">
        <v>216</v>
      </c>
      <c r="B15" s="82">
        <v>1054</v>
      </c>
      <c r="C15" s="82" t="s">
        <v>188</v>
      </c>
      <c r="D15" s="82" t="s">
        <v>25</v>
      </c>
      <c r="E15" s="82"/>
      <c r="F15" s="82">
        <v>10</v>
      </c>
      <c r="G15" s="82" t="s">
        <v>214</v>
      </c>
      <c r="H15" s="82" t="s">
        <v>215</v>
      </c>
      <c r="I15" s="82" t="s">
        <v>202</v>
      </c>
      <c r="J15" s="82" t="s">
        <v>210</v>
      </c>
      <c r="K15" s="82" t="s">
        <v>203</v>
      </c>
      <c r="L15" s="82" t="s">
        <v>212</v>
      </c>
      <c r="M15" s="83">
        <v>351375.2</v>
      </c>
      <c r="N15" s="83">
        <v>6281331.5999999996</v>
      </c>
      <c r="O15" s="82" t="s">
        <v>213</v>
      </c>
      <c r="P15" s="82" t="s">
        <v>207</v>
      </c>
      <c r="Q15" s="82"/>
    </row>
    <row r="16" spans="1:17" x14ac:dyDescent="0.3">
      <c r="A16" t="s">
        <v>159</v>
      </c>
      <c r="B16" s="82">
        <v>1031</v>
      </c>
      <c r="C16" s="82" t="s">
        <v>186</v>
      </c>
      <c r="D16" s="82" t="s">
        <v>24</v>
      </c>
      <c r="E16" s="82"/>
      <c r="F16" s="82">
        <v>10</v>
      </c>
      <c r="G16" s="82" t="s">
        <v>218</v>
      </c>
      <c r="H16" s="82" t="s">
        <v>219</v>
      </c>
      <c r="I16" s="82" t="s">
        <v>202</v>
      </c>
      <c r="J16" s="82" t="s">
        <v>211</v>
      </c>
      <c r="K16" s="82" t="s">
        <v>204</v>
      </c>
      <c r="L16" s="82" t="s">
        <v>205</v>
      </c>
      <c r="M16" s="83">
        <v>351552.53</v>
      </c>
      <c r="N16" s="83">
        <v>6281478.4500000002</v>
      </c>
      <c r="O16" s="82" t="s">
        <v>220</v>
      </c>
      <c r="P16" s="82" t="s">
        <v>207</v>
      </c>
      <c r="Q16" s="82"/>
    </row>
    <row r="17" spans="1:17" x14ac:dyDescent="0.3">
      <c r="A17" t="s">
        <v>159</v>
      </c>
      <c r="B17" s="82">
        <v>1038</v>
      </c>
      <c r="C17" s="82" t="s">
        <v>187</v>
      </c>
      <c r="D17" s="82" t="s">
        <v>24</v>
      </c>
      <c r="E17" s="82"/>
      <c r="F17" s="82">
        <v>10</v>
      </c>
      <c r="G17" s="82" t="s">
        <v>218</v>
      </c>
      <c r="H17" s="82" t="s">
        <v>219</v>
      </c>
      <c r="I17" s="82" t="s">
        <v>202</v>
      </c>
      <c r="J17" s="82" t="s">
        <v>211</v>
      </c>
      <c r="K17" s="82" t="s">
        <v>204</v>
      </c>
      <c r="L17" s="82" t="s">
        <v>205</v>
      </c>
      <c r="M17" s="83">
        <v>351552.53</v>
      </c>
      <c r="N17" s="83">
        <v>6281478.4500000002</v>
      </c>
      <c r="O17" s="82" t="s">
        <v>220</v>
      </c>
      <c r="P17" s="82" t="s">
        <v>207</v>
      </c>
      <c r="Q17" s="82"/>
    </row>
  </sheetData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30925-4C28-457A-AD82-4B51B3E2EE01}">
  <sheetPr>
    <tabColor rgb="FF92D050"/>
  </sheetPr>
  <dimension ref="A1:F12"/>
  <sheetViews>
    <sheetView zoomScaleNormal="100" workbookViewId="0">
      <selection activeCell="A3" sqref="A3:F12"/>
    </sheetView>
  </sheetViews>
  <sheetFormatPr baseColWidth="10" defaultRowHeight="14.4" x14ac:dyDescent="0.3"/>
  <cols>
    <col min="1" max="1" width="11" customWidth="1"/>
    <col min="2" max="2" width="7.109375" bestFit="1" customWidth="1"/>
    <col min="3" max="3" width="14.109375" bestFit="1" customWidth="1"/>
    <col min="4" max="4" width="14.88671875" bestFit="1" customWidth="1"/>
    <col min="5" max="5" width="25.5546875" bestFit="1" customWidth="1"/>
    <col min="6" max="6" width="16" bestFit="1" customWidth="1"/>
    <col min="7" max="11" width="10.44140625" customWidth="1"/>
  </cols>
  <sheetData>
    <row r="1" spans="1:6" x14ac:dyDescent="0.3">
      <c r="A1" s="4" t="s">
        <v>178</v>
      </c>
      <c r="B1" s="4"/>
      <c r="C1" s="4"/>
      <c r="D1" s="4"/>
      <c r="E1" s="4"/>
    </row>
    <row r="2" spans="1:6" ht="15" thickBot="1" x14ac:dyDescent="0.35"/>
    <row r="3" spans="1:6" ht="39" customHeight="1" thickBot="1" x14ac:dyDescent="0.35">
      <c r="A3" s="71" t="s">
        <v>22</v>
      </c>
      <c r="B3" s="19" t="s">
        <v>17</v>
      </c>
      <c r="C3" s="19" t="s">
        <v>179</v>
      </c>
      <c r="D3" s="19" t="s">
        <v>180</v>
      </c>
      <c r="E3" s="19" t="s">
        <v>181</v>
      </c>
      <c r="F3" s="20" t="s">
        <v>182</v>
      </c>
    </row>
    <row r="4" spans="1:6" ht="15" customHeight="1" x14ac:dyDescent="0.3">
      <c r="A4" s="121">
        <f>'1'!A4</f>
        <v>1031</v>
      </c>
      <c r="B4" s="99" t="s">
        <v>24</v>
      </c>
      <c r="C4" s="100">
        <v>1</v>
      </c>
      <c r="D4" s="100">
        <v>1</v>
      </c>
      <c r="E4" s="100">
        <v>0</v>
      </c>
      <c r="F4" s="101">
        <v>0</v>
      </c>
    </row>
    <row r="5" spans="1:6" ht="15" thickBot="1" x14ac:dyDescent="0.35">
      <c r="A5" s="122"/>
      <c r="B5" s="89" t="s">
        <v>25</v>
      </c>
      <c r="C5" s="102">
        <v>0</v>
      </c>
      <c r="D5" s="102">
        <v>0</v>
      </c>
      <c r="E5" s="102">
        <v>0</v>
      </c>
      <c r="F5" s="103">
        <v>0</v>
      </c>
    </row>
    <row r="6" spans="1:6" ht="15" customHeight="1" x14ac:dyDescent="0.3">
      <c r="A6" s="125">
        <f>'1'!A5</f>
        <v>1038</v>
      </c>
      <c r="B6" s="96" t="s">
        <v>24</v>
      </c>
      <c r="C6" s="97">
        <v>1</v>
      </c>
      <c r="D6" s="97">
        <v>1</v>
      </c>
      <c r="E6" s="97">
        <v>0</v>
      </c>
      <c r="F6" s="98">
        <v>0</v>
      </c>
    </row>
    <row r="7" spans="1:6" ht="15" thickBot="1" x14ac:dyDescent="0.35">
      <c r="A7" s="125"/>
      <c r="B7" s="104" t="s">
        <v>25</v>
      </c>
      <c r="C7" s="105">
        <v>0</v>
      </c>
      <c r="D7" s="105">
        <v>0</v>
      </c>
      <c r="E7" s="105">
        <v>0</v>
      </c>
      <c r="F7" s="106">
        <v>0</v>
      </c>
    </row>
    <row r="8" spans="1:6" ht="15" customHeight="1" x14ac:dyDescent="0.3">
      <c r="A8" s="121">
        <f>'1'!A6</f>
        <v>1054</v>
      </c>
      <c r="B8" s="99" t="s">
        <v>24</v>
      </c>
      <c r="C8" s="100">
        <v>1</v>
      </c>
      <c r="D8" s="100">
        <v>0</v>
      </c>
      <c r="E8" s="100">
        <v>0</v>
      </c>
      <c r="F8" s="101">
        <v>1</v>
      </c>
    </row>
    <row r="9" spans="1:6" ht="15" thickBot="1" x14ac:dyDescent="0.35">
      <c r="A9" s="122"/>
      <c r="B9" s="89" t="s">
        <v>25</v>
      </c>
      <c r="C9" s="102">
        <v>1</v>
      </c>
      <c r="D9" s="102">
        <v>0</v>
      </c>
      <c r="E9" s="102">
        <v>0</v>
      </c>
      <c r="F9" s="103">
        <v>1</v>
      </c>
    </row>
    <row r="10" spans="1:6" ht="15" customHeight="1" x14ac:dyDescent="0.3">
      <c r="A10" s="125">
        <f>'1'!A7</f>
        <v>1056</v>
      </c>
      <c r="B10" s="96" t="s">
        <v>24</v>
      </c>
      <c r="C10" s="97">
        <v>0</v>
      </c>
      <c r="D10" s="97">
        <v>0</v>
      </c>
      <c r="E10" s="97">
        <v>0</v>
      </c>
      <c r="F10" s="98">
        <v>0</v>
      </c>
    </row>
    <row r="11" spans="1:6" ht="15" thickBot="1" x14ac:dyDescent="0.35">
      <c r="A11" s="125"/>
      <c r="B11" s="104" t="s">
        <v>25</v>
      </c>
      <c r="C11" s="105">
        <v>0</v>
      </c>
      <c r="D11" s="105">
        <v>0</v>
      </c>
      <c r="E11" s="105">
        <v>0</v>
      </c>
      <c r="F11" s="106">
        <v>0</v>
      </c>
    </row>
    <row r="12" spans="1:6" ht="15" thickBot="1" x14ac:dyDescent="0.35">
      <c r="A12" s="123" t="s">
        <v>183</v>
      </c>
      <c r="B12" s="124"/>
      <c r="C12" s="107">
        <f>SUM(C4:C11)</f>
        <v>4</v>
      </c>
      <c r="D12" s="107">
        <f t="shared" ref="D12:F12" si="0">SUM(D4:D11)</f>
        <v>2</v>
      </c>
      <c r="E12" s="107">
        <f t="shared" si="0"/>
        <v>0</v>
      </c>
      <c r="F12" s="108">
        <f t="shared" si="0"/>
        <v>2</v>
      </c>
    </row>
  </sheetData>
  <mergeCells count="5">
    <mergeCell ref="A4:A5"/>
    <mergeCell ref="A12:B12"/>
    <mergeCell ref="A6:A7"/>
    <mergeCell ref="A8:A9"/>
    <mergeCell ref="A10:A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F16-BE44-4FED-9683-669DBA9B1422}">
  <sheetPr>
    <tabColor rgb="FF92D050"/>
  </sheetPr>
  <dimension ref="A1:AG55"/>
  <sheetViews>
    <sheetView showGridLines="0" zoomScale="85" zoomScaleNormal="85" workbookViewId="0">
      <selection activeCell="E6" sqref="E6:AG29"/>
    </sheetView>
  </sheetViews>
  <sheetFormatPr baseColWidth="10" defaultRowHeight="14.4" x14ac:dyDescent="0.3"/>
  <cols>
    <col min="2" max="2" width="9.21875" bestFit="1" customWidth="1"/>
    <col min="3" max="3" width="8.77734375" bestFit="1" customWidth="1"/>
    <col min="4" max="4" width="7.77734375" customWidth="1"/>
    <col min="5" max="8" width="5.5546875" customWidth="1"/>
    <col min="9" max="9" width="5.44140625" customWidth="1"/>
    <col min="10" max="16" width="5.5546875" customWidth="1"/>
    <col min="17" max="20" width="5.21875" customWidth="1"/>
    <col min="21" max="21" width="5.5546875" customWidth="1"/>
    <col min="22" max="22" width="6" customWidth="1"/>
    <col min="23" max="25" width="6.109375" customWidth="1"/>
    <col min="26" max="28" width="5.21875" customWidth="1"/>
    <col min="29" max="33" width="5.44140625" customWidth="1"/>
  </cols>
  <sheetData>
    <row r="1" spans="1:33" ht="15" thickBot="1" x14ac:dyDescent="0.35">
      <c r="A1" s="3" t="s">
        <v>31</v>
      </c>
    </row>
    <row r="2" spans="1:33" ht="15" thickBot="1" x14ac:dyDescent="0.35">
      <c r="E2" s="129" t="s">
        <v>116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1" t="s">
        <v>117</v>
      </c>
      <c r="R2" s="130"/>
      <c r="S2" s="130"/>
      <c r="T2" s="130"/>
      <c r="U2" s="130"/>
      <c r="V2" s="130"/>
      <c r="W2" s="130"/>
      <c r="X2" s="130"/>
      <c r="Y2" s="130"/>
      <c r="Z2" s="131" t="s">
        <v>118</v>
      </c>
      <c r="AA2" s="130"/>
      <c r="AB2" s="130"/>
      <c r="AC2" s="130"/>
      <c r="AD2" s="130"/>
      <c r="AE2" s="130"/>
      <c r="AF2" s="130"/>
      <c r="AG2" s="132"/>
    </row>
    <row r="3" spans="1:33" ht="80.400000000000006" thickBot="1" x14ac:dyDescent="0.35">
      <c r="E3" s="44" t="s">
        <v>7</v>
      </c>
      <c r="F3" s="45" t="s">
        <v>8</v>
      </c>
      <c r="G3" s="45" t="s">
        <v>9</v>
      </c>
      <c r="H3" s="46" t="s">
        <v>10</v>
      </c>
      <c r="I3" s="45" t="s">
        <v>11</v>
      </c>
      <c r="J3" s="45" t="s">
        <v>12</v>
      </c>
      <c r="K3" s="45" t="s">
        <v>13</v>
      </c>
      <c r="L3" s="45" t="s">
        <v>14</v>
      </c>
      <c r="M3" s="45" t="s">
        <v>108</v>
      </c>
      <c r="N3" s="45" t="s">
        <v>109</v>
      </c>
      <c r="O3" s="45" t="s">
        <v>19</v>
      </c>
      <c r="P3" s="45" t="s">
        <v>15</v>
      </c>
      <c r="Q3" s="45" t="s">
        <v>119</v>
      </c>
      <c r="R3" s="45" t="s">
        <v>120</v>
      </c>
      <c r="S3" s="45" t="s">
        <v>121</v>
      </c>
      <c r="T3" s="45" t="s">
        <v>122</v>
      </c>
      <c r="U3" s="45" t="s">
        <v>123</v>
      </c>
      <c r="V3" s="45" t="s">
        <v>124</v>
      </c>
      <c r="W3" s="45" t="s">
        <v>125</v>
      </c>
      <c r="X3" s="45" t="s">
        <v>126</v>
      </c>
      <c r="Y3" s="45" t="s">
        <v>127</v>
      </c>
      <c r="Z3" s="45" t="s">
        <v>128</v>
      </c>
      <c r="AA3" s="45" t="s">
        <v>129</v>
      </c>
      <c r="AB3" s="45" t="s">
        <v>130</v>
      </c>
      <c r="AC3" s="45" t="s">
        <v>131</v>
      </c>
      <c r="AD3" s="45" t="s">
        <v>132</v>
      </c>
      <c r="AE3" s="45" t="s">
        <v>133</v>
      </c>
      <c r="AF3" s="45" t="s">
        <v>134</v>
      </c>
      <c r="AG3" s="47" t="s">
        <v>135</v>
      </c>
    </row>
    <row r="4" spans="1:33" ht="16.95" customHeight="1" thickBot="1" x14ac:dyDescent="0.35">
      <c r="E4" s="48">
        <v>0</v>
      </c>
      <c r="F4" s="49">
        <v>4.1666666666666664E-2</v>
      </c>
      <c r="G4" s="49">
        <v>0.22916666666666499</v>
      </c>
      <c r="H4" s="49">
        <v>0.27083333333333098</v>
      </c>
      <c r="I4" s="49">
        <v>0.33333333333333298</v>
      </c>
      <c r="J4" s="49">
        <v>0.39583333333333298</v>
      </c>
      <c r="K4" s="49">
        <v>0.52083333333333304</v>
      </c>
      <c r="L4" s="49">
        <v>0.58333333333333304</v>
      </c>
      <c r="M4" s="49">
        <v>0.6875</v>
      </c>
      <c r="N4" s="49">
        <v>0.77083333333333304</v>
      </c>
      <c r="O4" s="49">
        <v>0.85416666666666596</v>
      </c>
      <c r="P4" s="49">
        <v>0.95833333333333304</v>
      </c>
      <c r="Q4" s="49">
        <v>0</v>
      </c>
      <c r="R4" s="49">
        <v>4.1666666666666664E-2</v>
      </c>
      <c r="S4" s="49">
        <v>0.22916666666666599</v>
      </c>
      <c r="T4" s="49">
        <v>0.27083333333333298</v>
      </c>
      <c r="U4" s="49">
        <v>0.375</v>
      </c>
      <c r="V4" s="49">
        <v>0.5</v>
      </c>
      <c r="W4" s="49">
        <v>0.625</v>
      </c>
      <c r="X4" s="49">
        <v>0.8125</v>
      </c>
      <c r="Y4" s="49">
        <v>0.95833333333333304</v>
      </c>
      <c r="Z4" s="49">
        <v>0</v>
      </c>
      <c r="AA4" s="49">
        <v>4.1666666666666664E-2</v>
      </c>
      <c r="AB4" s="49">
        <v>0.22916666666666599</v>
      </c>
      <c r="AC4" s="49">
        <v>0.3125</v>
      </c>
      <c r="AD4" s="49">
        <v>0.54166666666666596</v>
      </c>
      <c r="AE4" s="49">
        <v>0.75</v>
      </c>
      <c r="AF4" s="49">
        <v>0.875</v>
      </c>
      <c r="AG4" s="50">
        <v>0.95833333333333304</v>
      </c>
    </row>
    <row r="5" spans="1:33" ht="15" thickBot="1" x14ac:dyDescent="0.35">
      <c r="B5" s="24" t="s">
        <v>0</v>
      </c>
      <c r="C5" s="51" t="s">
        <v>22</v>
      </c>
      <c r="D5" s="52" t="s">
        <v>17</v>
      </c>
      <c r="E5" s="48">
        <v>4.0972222222222222E-2</v>
      </c>
      <c r="F5" s="49">
        <v>0.22847222222222099</v>
      </c>
      <c r="G5" s="49">
        <v>0.27013888888888699</v>
      </c>
      <c r="H5" s="49">
        <v>0.33263888888888599</v>
      </c>
      <c r="I5" s="49">
        <v>0.39513888888888898</v>
      </c>
      <c r="J5" s="49">
        <v>0.52013888888888904</v>
      </c>
      <c r="K5" s="49">
        <v>0.58263888888888904</v>
      </c>
      <c r="L5" s="49">
        <v>0.686805555555556</v>
      </c>
      <c r="M5" s="49">
        <v>0.77013888888888904</v>
      </c>
      <c r="N5" s="49">
        <v>0.85347222222222197</v>
      </c>
      <c r="O5" s="49">
        <v>0.95763888888888904</v>
      </c>
      <c r="P5" s="49">
        <v>0.999305555555556</v>
      </c>
      <c r="Q5" s="49">
        <v>4.0972222222222222E-2</v>
      </c>
      <c r="R5" s="49">
        <v>0.22847222222222199</v>
      </c>
      <c r="S5" s="49">
        <v>0.27013888888888898</v>
      </c>
      <c r="T5" s="49">
        <v>0.374305555555556</v>
      </c>
      <c r="U5" s="49">
        <v>0.499305555555556</v>
      </c>
      <c r="V5" s="49">
        <v>0.624305555555556</v>
      </c>
      <c r="W5" s="49">
        <v>0.811805555555556</v>
      </c>
      <c r="X5" s="49">
        <v>0.95763888888888904</v>
      </c>
      <c r="Y5" s="49">
        <v>0.999305555555556</v>
      </c>
      <c r="Z5" s="49">
        <v>4.0972222222222222E-2</v>
      </c>
      <c r="AA5" s="49">
        <v>0.22847222222222199</v>
      </c>
      <c r="AB5" s="49">
        <v>0.311805555555556</v>
      </c>
      <c r="AC5" s="49">
        <v>0.54097222222222197</v>
      </c>
      <c r="AD5" s="49">
        <v>0.749305555555556</v>
      </c>
      <c r="AE5" s="49">
        <v>0.874305555555556</v>
      </c>
      <c r="AF5" s="49">
        <v>0.95763888888888904</v>
      </c>
      <c r="AG5" s="50">
        <v>0.999305555555556</v>
      </c>
    </row>
    <row r="6" spans="1:33" x14ac:dyDescent="0.3">
      <c r="B6" s="128" t="s">
        <v>1</v>
      </c>
      <c r="C6" s="13">
        <f>'1'!A4</f>
        <v>1031</v>
      </c>
      <c r="D6" s="53" t="s">
        <v>24</v>
      </c>
      <c r="E6" s="64">
        <f t="shared" ref="E6:AG6" si="0">E32/(HOUR(E$5+"00:01:00"-E$4)+MINUTE(E$5+"00:01:00"-E$4)/60)</f>
        <v>0</v>
      </c>
      <c r="F6" s="65">
        <f t="shared" si="0"/>
        <v>4.9382716049382713E-2</v>
      </c>
      <c r="G6" s="65">
        <f t="shared" si="0"/>
        <v>4</v>
      </c>
      <c r="H6" s="65">
        <f t="shared" si="0"/>
        <v>4</v>
      </c>
      <c r="I6" s="65">
        <f t="shared" si="0"/>
        <v>3.1111111111111112</v>
      </c>
      <c r="J6" s="65">
        <f t="shared" si="0"/>
        <v>1.6666666666666667</v>
      </c>
      <c r="K6" s="65">
        <f t="shared" si="0"/>
        <v>3.5555555555555554</v>
      </c>
      <c r="L6" s="65">
        <f t="shared" si="0"/>
        <v>1.92</v>
      </c>
      <c r="M6" s="65">
        <f t="shared" si="0"/>
        <v>2.25</v>
      </c>
      <c r="N6" s="65">
        <f t="shared" si="0"/>
        <v>2.5</v>
      </c>
      <c r="O6" s="65">
        <f t="shared" si="0"/>
        <v>1.6</v>
      </c>
      <c r="P6" s="65">
        <f t="shared" si="0"/>
        <v>3</v>
      </c>
      <c r="Q6" s="65">
        <f t="shared" si="0"/>
        <v>0</v>
      </c>
      <c r="R6" s="65">
        <f t="shared" si="0"/>
        <v>0</v>
      </c>
      <c r="S6" s="65">
        <f t="shared" si="0"/>
        <v>2</v>
      </c>
      <c r="T6" s="65">
        <f t="shared" si="0"/>
        <v>1.44</v>
      </c>
      <c r="U6" s="65">
        <f t="shared" si="0"/>
        <v>1.3333333333333333</v>
      </c>
      <c r="V6" s="65">
        <f t="shared" si="0"/>
        <v>1.3333333333333333</v>
      </c>
      <c r="W6" s="65">
        <f t="shared" si="0"/>
        <v>0.88888888888888884</v>
      </c>
      <c r="X6" s="65">
        <f t="shared" si="0"/>
        <v>0.81632653061224492</v>
      </c>
      <c r="Y6" s="65">
        <f t="shared" si="0"/>
        <v>3</v>
      </c>
      <c r="Z6" s="65">
        <f t="shared" si="0"/>
        <v>0</v>
      </c>
      <c r="AA6" s="65">
        <f t="shared" si="0"/>
        <v>0</v>
      </c>
      <c r="AB6" s="65">
        <f t="shared" si="0"/>
        <v>1</v>
      </c>
      <c r="AC6" s="65">
        <f t="shared" si="0"/>
        <v>0.56198347107438018</v>
      </c>
      <c r="AD6" s="65">
        <f t="shared" si="0"/>
        <v>0.6</v>
      </c>
      <c r="AE6" s="65">
        <f t="shared" si="0"/>
        <v>1</v>
      </c>
      <c r="AF6" s="65">
        <f t="shared" si="0"/>
        <v>1.5</v>
      </c>
      <c r="AG6" s="66">
        <f t="shared" si="0"/>
        <v>3</v>
      </c>
    </row>
    <row r="7" spans="1:33" x14ac:dyDescent="0.3">
      <c r="B7" s="126"/>
      <c r="C7" s="13">
        <f t="shared" ref="C7:C11" si="1">C6</f>
        <v>1031</v>
      </c>
      <c r="D7" s="57" t="s">
        <v>25</v>
      </c>
      <c r="E7" s="54">
        <f t="shared" ref="E7:AG7" si="2">E33/(HOUR(E$5+"00:01:00"-E$4)+MINUTE(E$5+"00:01:00"-E$4)/60)</f>
        <v>0</v>
      </c>
      <c r="F7" s="55">
        <f t="shared" si="2"/>
        <v>0.24691358024691354</v>
      </c>
      <c r="G7" s="55">
        <f t="shared" si="2"/>
        <v>3</v>
      </c>
      <c r="H7" s="55">
        <f t="shared" si="2"/>
        <v>3.5555555555555554</v>
      </c>
      <c r="I7" s="55">
        <f t="shared" si="2"/>
        <v>3.1111111111111112</v>
      </c>
      <c r="J7" s="55">
        <f t="shared" si="2"/>
        <v>1.6666666666666667</v>
      </c>
      <c r="K7" s="55">
        <f t="shared" si="2"/>
        <v>3.5555555555555554</v>
      </c>
      <c r="L7" s="55">
        <f t="shared" si="2"/>
        <v>1.92</v>
      </c>
      <c r="M7" s="55">
        <f t="shared" si="2"/>
        <v>2.75</v>
      </c>
      <c r="N7" s="55">
        <f t="shared" si="2"/>
        <v>2.5</v>
      </c>
      <c r="O7" s="55">
        <f t="shared" si="2"/>
        <v>1.7600000000000002</v>
      </c>
      <c r="P7" s="55">
        <f t="shared" si="2"/>
        <v>2</v>
      </c>
      <c r="Q7" s="55">
        <f t="shared" si="2"/>
        <v>0</v>
      </c>
      <c r="R7" s="55">
        <f t="shared" si="2"/>
        <v>0</v>
      </c>
      <c r="S7" s="55">
        <f t="shared" si="2"/>
        <v>3</v>
      </c>
      <c r="T7" s="55">
        <f t="shared" si="2"/>
        <v>1.6</v>
      </c>
      <c r="U7" s="55">
        <f t="shared" si="2"/>
        <v>1.3333333333333333</v>
      </c>
      <c r="V7" s="55">
        <f t="shared" si="2"/>
        <v>1.3333333333333333</v>
      </c>
      <c r="W7" s="55">
        <f t="shared" si="2"/>
        <v>0.69135802469135799</v>
      </c>
      <c r="X7" s="55">
        <f t="shared" si="2"/>
        <v>0.73469387755102056</v>
      </c>
      <c r="Y7" s="55">
        <f t="shared" si="2"/>
        <v>2</v>
      </c>
      <c r="Z7" s="55">
        <f t="shared" si="2"/>
        <v>0</v>
      </c>
      <c r="AA7" s="55">
        <f t="shared" si="2"/>
        <v>0</v>
      </c>
      <c r="AB7" s="55">
        <f t="shared" si="2"/>
        <v>1.25</v>
      </c>
      <c r="AC7" s="55">
        <f t="shared" si="2"/>
        <v>0.56198347107438018</v>
      </c>
      <c r="AD7" s="55">
        <f t="shared" si="2"/>
        <v>0.6</v>
      </c>
      <c r="AE7" s="55">
        <f t="shared" si="2"/>
        <v>1</v>
      </c>
      <c r="AF7" s="55">
        <f t="shared" si="2"/>
        <v>1.5</v>
      </c>
      <c r="AG7" s="56">
        <f t="shared" si="2"/>
        <v>2</v>
      </c>
    </row>
    <row r="8" spans="1:33" x14ac:dyDescent="0.3">
      <c r="B8" s="126" t="s">
        <v>2</v>
      </c>
      <c r="C8" s="13">
        <f t="shared" si="1"/>
        <v>1031</v>
      </c>
      <c r="D8" s="57" t="s">
        <v>24</v>
      </c>
      <c r="E8" s="54">
        <f t="shared" ref="E8:AG8" si="3">E34/(HOUR(E$5+"00:01:00"-E$4)+MINUTE(E$5+"00:01:00"-E$4)/60)</f>
        <v>0</v>
      </c>
      <c r="F8" s="55">
        <f t="shared" si="3"/>
        <v>4.9382716049382713E-2</v>
      </c>
      <c r="G8" s="55">
        <f t="shared" si="3"/>
        <v>4</v>
      </c>
      <c r="H8" s="55">
        <f t="shared" si="3"/>
        <v>4</v>
      </c>
      <c r="I8" s="55">
        <f t="shared" si="3"/>
        <v>3.1111111111111112</v>
      </c>
      <c r="J8" s="55">
        <f t="shared" si="3"/>
        <v>1.6666666666666667</v>
      </c>
      <c r="K8" s="55">
        <f t="shared" si="3"/>
        <v>3.5555555555555554</v>
      </c>
      <c r="L8" s="55">
        <f t="shared" si="3"/>
        <v>1.92</v>
      </c>
      <c r="M8" s="55">
        <f t="shared" si="3"/>
        <v>2.25</v>
      </c>
      <c r="N8" s="55">
        <f t="shared" si="3"/>
        <v>2.5</v>
      </c>
      <c r="O8" s="55">
        <f t="shared" si="3"/>
        <v>1.6</v>
      </c>
      <c r="P8" s="55">
        <f t="shared" si="3"/>
        <v>3</v>
      </c>
      <c r="Q8" s="55">
        <f t="shared" si="3"/>
        <v>0</v>
      </c>
      <c r="R8" s="55">
        <f t="shared" si="3"/>
        <v>0</v>
      </c>
      <c r="S8" s="55">
        <f t="shared" si="3"/>
        <v>2</v>
      </c>
      <c r="T8" s="55">
        <f t="shared" si="3"/>
        <v>1.44</v>
      </c>
      <c r="U8" s="55">
        <f t="shared" si="3"/>
        <v>1.3333333333333333</v>
      </c>
      <c r="V8" s="55">
        <f t="shared" si="3"/>
        <v>1.3333333333333333</v>
      </c>
      <c r="W8" s="55">
        <f t="shared" si="3"/>
        <v>0.88888888888888884</v>
      </c>
      <c r="X8" s="55">
        <f t="shared" si="3"/>
        <v>0.81632653061224492</v>
      </c>
      <c r="Y8" s="55">
        <f t="shared" si="3"/>
        <v>3</v>
      </c>
      <c r="Z8" s="55">
        <f t="shared" si="3"/>
        <v>0</v>
      </c>
      <c r="AA8" s="55">
        <f t="shared" si="3"/>
        <v>0</v>
      </c>
      <c r="AB8" s="55">
        <f t="shared" si="3"/>
        <v>1</v>
      </c>
      <c r="AC8" s="55">
        <f t="shared" si="3"/>
        <v>0.56198347107438018</v>
      </c>
      <c r="AD8" s="55">
        <f t="shared" si="3"/>
        <v>0.6</v>
      </c>
      <c r="AE8" s="55">
        <f t="shared" si="3"/>
        <v>1</v>
      </c>
      <c r="AF8" s="55">
        <f t="shared" si="3"/>
        <v>1.5</v>
      </c>
      <c r="AG8" s="56">
        <f t="shared" si="3"/>
        <v>3</v>
      </c>
    </row>
    <row r="9" spans="1:33" x14ac:dyDescent="0.3">
      <c r="B9" s="126"/>
      <c r="C9" s="13">
        <f t="shared" si="1"/>
        <v>1031</v>
      </c>
      <c r="D9" s="57" t="s">
        <v>25</v>
      </c>
      <c r="E9" s="54">
        <f t="shared" ref="E9:AG9" si="4">E35/(HOUR(E$5+"00:01:00"-E$4)+MINUTE(E$5+"00:01:00"-E$4)/60)</f>
        <v>0</v>
      </c>
      <c r="F9" s="55">
        <f t="shared" si="4"/>
        <v>0.24691358024691354</v>
      </c>
      <c r="G9" s="55">
        <f t="shared" si="4"/>
        <v>3</v>
      </c>
      <c r="H9" s="55">
        <f t="shared" si="4"/>
        <v>3.5555555555555554</v>
      </c>
      <c r="I9" s="55">
        <f t="shared" si="4"/>
        <v>3.1111111111111112</v>
      </c>
      <c r="J9" s="55">
        <f t="shared" si="4"/>
        <v>1.6666666666666667</v>
      </c>
      <c r="K9" s="55">
        <f t="shared" si="4"/>
        <v>3.5555555555555554</v>
      </c>
      <c r="L9" s="55">
        <f t="shared" si="4"/>
        <v>1.92</v>
      </c>
      <c r="M9" s="55">
        <f t="shared" si="4"/>
        <v>2.75</v>
      </c>
      <c r="N9" s="55">
        <f t="shared" si="4"/>
        <v>2.5</v>
      </c>
      <c r="O9" s="55">
        <f t="shared" si="4"/>
        <v>1.7600000000000002</v>
      </c>
      <c r="P9" s="55">
        <f t="shared" si="4"/>
        <v>2</v>
      </c>
      <c r="Q9" s="55">
        <f t="shared" si="4"/>
        <v>0</v>
      </c>
      <c r="R9" s="55">
        <f t="shared" si="4"/>
        <v>0</v>
      </c>
      <c r="S9" s="55">
        <f t="shared" si="4"/>
        <v>3</v>
      </c>
      <c r="T9" s="55">
        <f t="shared" si="4"/>
        <v>1.6</v>
      </c>
      <c r="U9" s="55">
        <f t="shared" si="4"/>
        <v>1.3333333333333333</v>
      </c>
      <c r="V9" s="55">
        <f t="shared" si="4"/>
        <v>1.3333333333333333</v>
      </c>
      <c r="W9" s="55">
        <f t="shared" si="4"/>
        <v>0.69135802469135799</v>
      </c>
      <c r="X9" s="55">
        <f t="shared" si="4"/>
        <v>0.73469387755102056</v>
      </c>
      <c r="Y9" s="55">
        <f t="shared" si="4"/>
        <v>2</v>
      </c>
      <c r="Z9" s="55">
        <f t="shared" si="4"/>
        <v>0</v>
      </c>
      <c r="AA9" s="55">
        <f t="shared" si="4"/>
        <v>0</v>
      </c>
      <c r="AB9" s="55">
        <f t="shared" si="4"/>
        <v>1.25</v>
      </c>
      <c r="AC9" s="55">
        <f t="shared" si="4"/>
        <v>0.56198347107438018</v>
      </c>
      <c r="AD9" s="55">
        <f t="shared" si="4"/>
        <v>0.6</v>
      </c>
      <c r="AE9" s="55">
        <f t="shared" si="4"/>
        <v>1</v>
      </c>
      <c r="AF9" s="55">
        <f t="shared" si="4"/>
        <v>1.5</v>
      </c>
      <c r="AG9" s="56">
        <f t="shared" si="4"/>
        <v>2</v>
      </c>
    </row>
    <row r="10" spans="1:33" x14ac:dyDescent="0.3">
      <c r="B10" s="126" t="s">
        <v>136</v>
      </c>
      <c r="C10" s="13">
        <f t="shared" si="1"/>
        <v>1031</v>
      </c>
      <c r="D10" s="57" t="s">
        <v>24</v>
      </c>
      <c r="E10" s="58">
        <f>E8-E6</f>
        <v>0</v>
      </c>
      <c r="F10" s="13">
        <f t="shared" ref="F10:AG11" si="5">F8-F6</f>
        <v>0</v>
      </c>
      <c r="G10" s="13">
        <f t="shared" si="5"/>
        <v>0</v>
      </c>
      <c r="H10" s="13">
        <f t="shared" si="5"/>
        <v>0</v>
      </c>
      <c r="I10" s="13">
        <f t="shared" si="5"/>
        <v>0</v>
      </c>
      <c r="J10" s="13">
        <f t="shared" si="5"/>
        <v>0</v>
      </c>
      <c r="K10" s="13">
        <f t="shared" si="5"/>
        <v>0</v>
      </c>
      <c r="L10" s="13">
        <f t="shared" si="5"/>
        <v>0</v>
      </c>
      <c r="M10" s="13">
        <f t="shared" si="5"/>
        <v>0</v>
      </c>
      <c r="N10" s="13">
        <f t="shared" si="5"/>
        <v>0</v>
      </c>
      <c r="O10" s="13">
        <f t="shared" si="5"/>
        <v>0</v>
      </c>
      <c r="P10" s="13">
        <f t="shared" si="5"/>
        <v>0</v>
      </c>
      <c r="Q10" s="13">
        <f t="shared" si="5"/>
        <v>0</v>
      </c>
      <c r="R10" s="13">
        <f t="shared" si="5"/>
        <v>0</v>
      </c>
      <c r="S10" s="13">
        <f t="shared" si="5"/>
        <v>0</v>
      </c>
      <c r="T10" s="13">
        <f t="shared" si="5"/>
        <v>0</v>
      </c>
      <c r="U10" s="13">
        <f t="shared" si="5"/>
        <v>0</v>
      </c>
      <c r="V10" s="13">
        <f t="shared" si="5"/>
        <v>0</v>
      </c>
      <c r="W10" s="13">
        <f t="shared" si="5"/>
        <v>0</v>
      </c>
      <c r="X10" s="13">
        <f t="shared" si="5"/>
        <v>0</v>
      </c>
      <c r="Y10" s="13">
        <f t="shared" si="5"/>
        <v>0</v>
      </c>
      <c r="Z10" s="13">
        <f t="shared" si="5"/>
        <v>0</v>
      </c>
      <c r="AA10" s="13">
        <f t="shared" si="5"/>
        <v>0</v>
      </c>
      <c r="AB10" s="13">
        <f t="shared" si="5"/>
        <v>0</v>
      </c>
      <c r="AC10" s="13">
        <f t="shared" si="5"/>
        <v>0</v>
      </c>
      <c r="AD10" s="13">
        <f t="shared" si="5"/>
        <v>0</v>
      </c>
      <c r="AE10" s="13">
        <f t="shared" si="5"/>
        <v>0</v>
      </c>
      <c r="AF10" s="13">
        <f t="shared" si="5"/>
        <v>0</v>
      </c>
      <c r="AG10" s="6">
        <f t="shared" si="5"/>
        <v>0</v>
      </c>
    </row>
    <row r="11" spans="1:33" ht="15" thickBot="1" x14ac:dyDescent="0.35">
      <c r="B11" s="127"/>
      <c r="C11" s="59">
        <f t="shared" si="1"/>
        <v>1031</v>
      </c>
      <c r="D11" s="60" t="s">
        <v>25</v>
      </c>
      <c r="E11" s="61">
        <f>E9-E7</f>
        <v>0</v>
      </c>
      <c r="F11" s="59">
        <f t="shared" si="5"/>
        <v>0</v>
      </c>
      <c r="G11" s="59">
        <f t="shared" si="5"/>
        <v>0</v>
      </c>
      <c r="H11" s="59">
        <f t="shared" si="5"/>
        <v>0</v>
      </c>
      <c r="I11" s="59">
        <f t="shared" si="5"/>
        <v>0</v>
      </c>
      <c r="J11" s="59">
        <f t="shared" si="5"/>
        <v>0</v>
      </c>
      <c r="K11" s="59">
        <f t="shared" si="5"/>
        <v>0</v>
      </c>
      <c r="L11" s="59">
        <f t="shared" si="5"/>
        <v>0</v>
      </c>
      <c r="M11" s="59">
        <f t="shared" si="5"/>
        <v>0</v>
      </c>
      <c r="N11" s="59">
        <f t="shared" si="5"/>
        <v>0</v>
      </c>
      <c r="O11" s="59">
        <f t="shared" si="5"/>
        <v>0</v>
      </c>
      <c r="P11" s="59">
        <f t="shared" si="5"/>
        <v>0</v>
      </c>
      <c r="Q11" s="59">
        <f t="shared" si="5"/>
        <v>0</v>
      </c>
      <c r="R11" s="59">
        <f t="shared" si="5"/>
        <v>0</v>
      </c>
      <c r="S11" s="59">
        <f t="shared" si="5"/>
        <v>0</v>
      </c>
      <c r="T11" s="59">
        <f t="shared" si="5"/>
        <v>0</v>
      </c>
      <c r="U11" s="59">
        <f t="shared" si="5"/>
        <v>0</v>
      </c>
      <c r="V11" s="59">
        <f t="shared" si="5"/>
        <v>0</v>
      </c>
      <c r="W11" s="59">
        <f t="shared" si="5"/>
        <v>0</v>
      </c>
      <c r="X11" s="59">
        <f t="shared" si="5"/>
        <v>0</v>
      </c>
      <c r="Y11" s="59">
        <f t="shared" si="5"/>
        <v>0</v>
      </c>
      <c r="Z11" s="59">
        <f t="shared" si="5"/>
        <v>0</v>
      </c>
      <c r="AA11" s="59">
        <f t="shared" si="5"/>
        <v>0</v>
      </c>
      <c r="AB11" s="59">
        <f t="shared" si="5"/>
        <v>0</v>
      </c>
      <c r="AC11" s="59">
        <f t="shared" si="5"/>
        <v>0</v>
      </c>
      <c r="AD11" s="59">
        <f t="shared" si="5"/>
        <v>0</v>
      </c>
      <c r="AE11" s="59">
        <f t="shared" si="5"/>
        <v>0</v>
      </c>
      <c r="AF11" s="59">
        <f t="shared" si="5"/>
        <v>0</v>
      </c>
      <c r="AG11" s="5">
        <f t="shared" si="5"/>
        <v>0</v>
      </c>
    </row>
    <row r="12" spans="1:33" x14ac:dyDescent="0.3">
      <c r="B12" s="128" t="s">
        <v>1</v>
      </c>
      <c r="C12" s="13">
        <v>1038</v>
      </c>
      <c r="D12" s="53" t="s">
        <v>24</v>
      </c>
      <c r="E12" s="64">
        <f t="shared" ref="E12:AG12" si="6">E38/(HOUR(E$5+"00:01:00"-E$4)+MINUTE(E$5+"00:01:00"-E$4)/60)</f>
        <v>1</v>
      </c>
      <c r="F12" s="65">
        <f t="shared" si="6"/>
        <v>9.8765432098765427E-2</v>
      </c>
      <c r="G12" s="65">
        <f t="shared" si="6"/>
        <v>6</v>
      </c>
      <c r="H12" s="65">
        <f t="shared" si="6"/>
        <v>3.5555555555555554</v>
      </c>
      <c r="I12" s="65">
        <f t="shared" si="6"/>
        <v>3.1111111111111112</v>
      </c>
      <c r="J12" s="65">
        <f t="shared" si="6"/>
        <v>1.6666666666666667</v>
      </c>
      <c r="K12" s="65">
        <f t="shared" si="6"/>
        <v>3.5555555555555554</v>
      </c>
      <c r="L12" s="65">
        <f t="shared" si="6"/>
        <v>1.7600000000000002</v>
      </c>
      <c r="M12" s="65">
        <f t="shared" si="6"/>
        <v>2.5</v>
      </c>
      <c r="N12" s="65">
        <f t="shared" si="6"/>
        <v>2.5</v>
      </c>
      <c r="O12" s="65">
        <f t="shared" si="6"/>
        <v>1.92</v>
      </c>
      <c r="P12" s="65">
        <f t="shared" si="6"/>
        <v>3</v>
      </c>
      <c r="Q12" s="65">
        <f t="shared" si="6"/>
        <v>1</v>
      </c>
      <c r="R12" s="65">
        <f t="shared" si="6"/>
        <v>4.9382716049382713E-2</v>
      </c>
      <c r="S12" s="65">
        <f t="shared" si="6"/>
        <v>3</v>
      </c>
      <c r="T12" s="65">
        <f t="shared" si="6"/>
        <v>1.6</v>
      </c>
      <c r="U12" s="65">
        <f t="shared" si="6"/>
        <v>1.3333333333333333</v>
      </c>
      <c r="V12" s="65">
        <f t="shared" si="6"/>
        <v>1.3333333333333333</v>
      </c>
      <c r="W12" s="65">
        <f t="shared" si="6"/>
        <v>0.88888888888888884</v>
      </c>
      <c r="X12" s="65">
        <f t="shared" si="6"/>
        <v>1.1428571428571428</v>
      </c>
      <c r="Y12" s="65">
        <f t="shared" si="6"/>
        <v>3</v>
      </c>
      <c r="Z12" s="65">
        <f t="shared" si="6"/>
        <v>1</v>
      </c>
      <c r="AA12" s="65">
        <f t="shared" si="6"/>
        <v>4.9382716049382713E-2</v>
      </c>
      <c r="AB12" s="65">
        <f t="shared" si="6"/>
        <v>1</v>
      </c>
      <c r="AC12" s="65">
        <f t="shared" si="6"/>
        <v>0.66115702479338834</v>
      </c>
      <c r="AD12" s="65">
        <f t="shared" si="6"/>
        <v>0.8</v>
      </c>
      <c r="AE12" s="65">
        <f t="shared" si="6"/>
        <v>1.3333333333333333</v>
      </c>
      <c r="AF12" s="65">
        <f t="shared" si="6"/>
        <v>1.5</v>
      </c>
      <c r="AG12" s="66">
        <f t="shared" si="6"/>
        <v>2</v>
      </c>
    </row>
    <row r="13" spans="1:33" x14ac:dyDescent="0.3">
      <c r="B13" s="126"/>
      <c r="C13" s="13">
        <v>1038</v>
      </c>
      <c r="D13" s="57" t="s">
        <v>25</v>
      </c>
      <c r="E13" s="54">
        <f t="shared" ref="E13:AG13" si="7">E39/(HOUR(E$5+"00:01:00"-E$4)+MINUTE(E$5+"00:01:00"-E$4)/60)</f>
        <v>0</v>
      </c>
      <c r="F13" s="55">
        <f t="shared" si="7"/>
        <v>0</v>
      </c>
      <c r="G13" s="55">
        <f t="shared" si="7"/>
        <v>0</v>
      </c>
      <c r="H13" s="55">
        <f t="shared" si="7"/>
        <v>0</v>
      </c>
      <c r="I13" s="55">
        <f t="shared" si="7"/>
        <v>0</v>
      </c>
      <c r="J13" s="55">
        <f t="shared" si="7"/>
        <v>0</v>
      </c>
      <c r="K13" s="55">
        <f t="shared" si="7"/>
        <v>0</v>
      </c>
      <c r="L13" s="55">
        <f t="shared" si="7"/>
        <v>0</v>
      </c>
      <c r="M13" s="55">
        <f t="shared" si="7"/>
        <v>0</v>
      </c>
      <c r="N13" s="55">
        <f t="shared" si="7"/>
        <v>0</v>
      </c>
      <c r="O13" s="55">
        <f t="shared" si="7"/>
        <v>0</v>
      </c>
      <c r="P13" s="55">
        <f t="shared" si="7"/>
        <v>0</v>
      </c>
      <c r="Q13" s="55">
        <f t="shared" si="7"/>
        <v>0</v>
      </c>
      <c r="R13" s="55">
        <f t="shared" si="7"/>
        <v>0</v>
      </c>
      <c r="S13" s="55">
        <f t="shared" si="7"/>
        <v>0</v>
      </c>
      <c r="T13" s="55">
        <f t="shared" si="7"/>
        <v>0</v>
      </c>
      <c r="U13" s="55">
        <f t="shared" si="7"/>
        <v>0</v>
      </c>
      <c r="V13" s="55">
        <f t="shared" si="7"/>
        <v>0</v>
      </c>
      <c r="W13" s="55">
        <f t="shared" si="7"/>
        <v>0</v>
      </c>
      <c r="X13" s="55">
        <f t="shared" si="7"/>
        <v>0</v>
      </c>
      <c r="Y13" s="55">
        <f t="shared" si="7"/>
        <v>0</v>
      </c>
      <c r="Z13" s="55">
        <f t="shared" si="7"/>
        <v>0</v>
      </c>
      <c r="AA13" s="55">
        <f t="shared" si="7"/>
        <v>0</v>
      </c>
      <c r="AB13" s="55">
        <f t="shared" si="7"/>
        <v>0</v>
      </c>
      <c r="AC13" s="55">
        <f t="shared" si="7"/>
        <v>0</v>
      </c>
      <c r="AD13" s="55">
        <f t="shared" si="7"/>
        <v>0</v>
      </c>
      <c r="AE13" s="55">
        <f t="shared" si="7"/>
        <v>0</v>
      </c>
      <c r="AF13" s="55">
        <f t="shared" si="7"/>
        <v>0</v>
      </c>
      <c r="AG13" s="56">
        <f t="shared" si="7"/>
        <v>0</v>
      </c>
    </row>
    <row r="14" spans="1:33" x14ac:dyDescent="0.3">
      <c r="B14" s="126" t="s">
        <v>2</v>
      </c>
      <c r="C14" s="13">
        <v>1038</v>
      </c>
      <c r="D14" s="57" t="s">
        <v>24</v>
      </c>
      <c r="E14" s="54">
        <f t="shared" ref="E14:AG14" si="8">E40/(HOUR(E$5+"00:01:00"-E$4)+MINUTE(E$5+"00:01:00"-E$4)/60)</f>
        <v>1</v>
      </c>
      <c r="F14" s="55">
        <f t="shared" si="8"/>
        <v>9.8765432098765427E-2</v>
      </c>
      <c r="G14" s="55">
        <f t="shared" si="8"/>
        <v>6</v>
      </c>
      <c r="H14" s="55">
        <f t="shared" si="8"/>
        <v>3.5555555555555554</v>
      </c>
      <c r="I14" s="55">
        <f t="shared" si="8"/>
        <v>2.6666666666666665</v>
      </c>
      <c r="J14" s="55">
        <f t="shared" si="8"/>
        <v>1.6666666666666667</v>
      </c>
      <c r="K14" s="55">
        <f t="shared" si="8"/>
        <v>3.5555555555555554</v>
      </c>
      <c r="L14" s="55">
        <f t="shared" si="8"/>
        <v>1.7600000000000002</v>
      </c>
      <c r="M14" s="55">
        <f t="shared" si="8"/>
        <v>2.5</v>
      </c>
      <c r="N14" s="55">
        <f t="shared" si="8"/>
        <v>2.5</v>
      </c>
      <c r="O14" s="55">
        <f t="shared" si="8"/>
        <v>1.92</v>
      </c>
      <c r="P14" s="55">
        <f t="shared" si="8"/>
        <v>3</v>
      </c>
      <c r="Q14" s="55">
        <f t="shared" si="8"/>
        <v>1</v>
      </c>
      <c r="R14" s="55">
        <f t="shared" si="8"/>
        <v>4.9382716049382713E-2</v>
      </c>
      <c r="S14" s="55">
        <f t="shared" si="8"/>
        <v>3</v>
      </c>
      <c r="T14" s="55">
        <f t="shared" si="8"/>
        <v>1.6</v>
      </c>
      <c r="U14" s="55">
        <f t="shared" si="8"/>
        <v>1.3333333333333333</v>
      </c>
      <c r="V14" s="55">
        <f t="shared" si="8"/>
        <v>1.3333333333333333</v>
      </c>
      <c r="W14" s="55">
        <f t="shared" si="8"/>
        <v>0.88888888888888884</v>
      </c>
      <c r="X14" s="55">
        <f t="shared" si="8"/>
        <v>1.1428571428571428</v>
      </c>
      <c r="Y14" s="55">
        <f t="shared" si="8"/>
        <v>3</v>
      </c>
      <c r="Z14" s="55">
        <f t="shared" si="8"/>
        <v>1</v>
      </c>
      <c r="AA14" s="55">
        <f t="shared" si="8"/>
        <v>4.9382716049382713E-2</v>
      </c>
      <c r="AB14" s="55">
        <f t="shared" si="8"/>
        <v>1</v>
      </c>
      <c r="AC14" s="55">
        <f t="shared" si="8"/>
        <v>0.66115702479338834</v>
      </c>
      <c r="AD14" s="55">
        <f t="shared" si="8"/>
        <v>0.8</v>
      </c>
      <c r="AE14" s="55">
        <f t="shared" si="8"/>
        <v>1.3333333333333333</v>
      </c>
      <c r="AF14" s="55">
        <f t="shared" si="8"/>
        <v>1.5</v>
      </c>
      <c r="AG14" s="56">
        <f t="shared" si="8"/>
        <v>2</v>
      </c>
    </row>
    <row r="15" spans="1:33" x14ac:dyDescent="0.3">
      <c r="B15" s="126"/>
      <c r="C15" s="13">
        <v>1038</v>
      </c>
      <c r="D15" s="57" t="s">
        <v>25</v>
      </c>
      <c r="E15" s="54">
        <f t="shared" ref="E15:AG15" si="9">E41/(HOUR(E$5+"00:01:00"-E$4)+MINUTE(E$5+"00:01:00"-E$4)/60)</f>
        <v>0</v>
      </c>
      <c r="F15" s="55">
        <f t="shared" si="9"/>
        <v>0</v>
      </c>
      <c r="G15" s="55">
        <f t="shared" si="9"/>
        <v>0</v>
      </c>
      <c r="H15" s="55">
        <f t="shared" si="9"/>
        <v>0</v>
      </c>
      <c r="I15" s="55">
        <f t="shared" si="9"/>
        <v>0</v>
      </c>
      <c r="J15" s="55">
        <f t="shared" si="9"/>
        <v>0</v>
      </c>
      <c r="K15" s="55">
        <f t="shared" si="9"/>
        <v>0</v>
      </c>
      <c r="L15" s="55">
        <f t="shared" si="9"/>
        <v>0</v>
      </c>
      <c r="M15" s="55">
        <f t="shared" si="9"/>
        <v>0</v>
      </c>
      <c r="N15" s="55">
        <f t="shared" si="9"/>
        <v>0</v>
      </c>
      <c r="O15" s="55">
        <f t="shared" si="9"/>
        <v>0</v>
      </c>
      <c r="P15" s="55">
        <f t="shared" si="9"/>
        <v>0</v>
      </c>
      <c r="Q15" s="55">
        <f t="shared" si="9"/>
        <v>0</v>
      </c>
      <c r="R15" s="55">
        <f t="shared" si="9"/>
        <v>0</v>
      </c>
      <c r="S15" s="55">
        <f t="shared" si="9"/>
        <v>0</v>
      </c>
      <c r="T15" s="55">
        <f t="shared" si="9"/>
        <v>0</v>
      </c>
      <c r="U15" s="55">
        <f t="shared" si="9"/>
        <v>0</v>
      </c>
      <c r="V15" s="55">
        <f t="shared" si="9"/>
        <v>0</v>
      </c>
      <c r="W15" s="55">
        <f t="shared" si="9"/>
        <v>0</v>
      </c>
      <c r="X15" s="55">
        <f t="shared" si="9"/>
        <v>0</v>
      </c>
      <c r="Y15" s="55">
        <f t="shared" si="9"/>
        <v>0</v>
      </c>
      <c r="Z15" s="55">
        <f t="shared" si="9"/>
        <v>0</v>
      </c>
      <c r="AA15" s="55">
        <f t="shared" si="9"/>
        <v>0</v>
      </c>
      <c r="AB15" s="55">
        <f t="shared" si="9"/>
        <v>0</v>
      </c>
      <c r="AC15" s="55">
        <f t="shared" si="9"/>
        <v>0</v>
      </c>
      <c r="AD15" s="55">
        <f t="shared" si="9"/>
        <v>0</v>
      </c>
      <c r="AE15" s="55">
        <f t="shared" si="9"/>
        <v>0</v>
      </c>
      <c r="AF15" s="55">
        <f t="shared" si="9"/>
        <v>0</v>
      </c>
      <c r="AG15" s="56">
        <f t="shared" si="9"/>
        <v>0</v>
      </c>
    </row>
    <row r="16" spans="1:33" x14ac:dyDescent="0.3">
      <c r="B16" s="126" t="s">
        <v>136</v>
      </c>
      <c r="C16" s="13">
        <v>1038</v>
      </c>
      <c r="D16" s="57" t="s">
        <v>24</v>
      </c>
      <c r="E16" s="58">
        <f>E14-E12</f>
        <v>0</v>
      </c>
      <c r="F16" s="13">
        <f t="shared" ref="F16:AG16" si="10">F14-F12</f>
        <v>0</v>
      </c>
      <c r="G16" s="13">
        <f t="shared" si="10"/>
        <v>0</v>
      </c>
      <c r="H16" s="13">
        <f t="shared" si="10"/>
        <v>0</v>
      </c>
      <c r="I16" s="13">
        <f t="shared" si="10"/>
        <v>-0.44444444444444464</v>
      </c>
      <c r="J16" s="13">
        <f t="shared" si="10"/>
        <v>0</v>
      </c>
      <c r="K16" s="13">
        <f t="shared" si="10"/>
        <v>0</v>
      </c>
      <c r="L16" s="13">
        <f t="shared" si="10"/>
        <v>0</v>
      </c>
      <c r="M16" s="13">
        <f t="shared" si="10"/>
        <v>0</v>
      </c>
      <c r="N16" s="13">
        <f t="shared" si="10"/>
        <v>0</v>
      </c>
      <c r="O16" s="13">
        <f t="shared" si="10"/>
        <v>0</v>
      </c>
      <c r="P16" s="13">
        <f t="shared" si="10"/>
        <v>0</v>
      </c>
      <c r="Q16" s="13">
        <f t="shared" si="10"/>
        <v>0</v>
      </c>
      <c r="R16" s="13">
        <f t="shared" si="10"/>
        <v>0</v>
      </c>
      <c r="S16" s="13">
        <f t="shared" si="10"/>
        <v>0</v>
      </c>
      <c r="T16" s="13">
        <f t="shared" si="10"/>
        <v>0</v>
      </c>
      <c r="U16" s="13">
        <f t="shared" si="10"/>
        <v>0</v>
      </c>
      <c r="V16" s="13">
        <f t="shared" si="10"/>
        <v>0</v>
      </c>
      <c r="W16" s="13">
        <f t="shared" si="10"/>
        <v>0</v>
      </c>
      <c r="X16" s="13">
        <f t="shared" si="10"/>
        <v>0</v>
      </c>
      <c r="Y16" s="13">
        <f t="shared" si="10"/>
        <v>0</v>
      </c>
      <c r="Z16" s="13">
        <f t="shared" si="10"/>
        <v>0</v>
      </c>
      <c r="AA16" s="13">
        <f t="shared" si="10"/>
        <v>0</v>
      </c>
      <c r="AB16" s="13">
        <f t="shared" si="10"/>
        <v>0</v>
      </c>
      <c r="AC16" s="13">
        <f t="shared" si="10"/>
        <v>0</v>
      </c>
      <c r="AD16" s="13">
        <f t="shared" si="10"/>
        <v>0</v>
      </c>
      <c r="AE16" s="13">
        <f t="shared" si="10"/>
        <v>0</v>
      </c>
      <c r="AF16" s="13">
        <f t="shared" si="10"/>
        <v>0</v>
      </c>
      <c r="AG16" s="6">
        <f t="shared" si="10"/>
        <v>0</v>
      </c>
    </row>
    <row r="17" spans="2:33" ht="15" thickBot="1" x14ac:dyDescent="0.35">
      <c r="B17" s="127"/>
      <c r="C17" s="59">
        <v>1038</v>
      </c>
      <c r="D17" s="60" t="s">
        <v>25</v>
      </c>
      <c r="E17" s="61">
        <f>E15-E13</f>
        <v>0</v>
      </c>
      <c r="F17" s="59">
        <f t="shared" ref="F17:AG17" si="11">F15-F13</f>
        <v>0</v>
      </c>
      <c r="G17" s="59">
        <f t="shared" si="11"/>
        <v>0</v>
      </c>
      <c r="H17" s="59">
        <f t="shared" si="11"/>
        <v>0</v>
      </c>
      <c r="I17" s="59">
        <f t="shared" si="11"/>
        <v>0</v>
      </c>
      <c r="J17" s="59">
        <f t="shared" si="11"/>
        <v>0</v>
      </c>
      <c r="K17" s="59">
        <f t="shared" si="11"/>
        <v>0</v>
      </c>
      <c r="L17" s="59">
        <f t="shared" si="11"/>
        <v>0</v>
      </c>
      <c r="M17" s="59">
        <f t="shared" si="11"/>
        <v>0</v>
      </c>
      <c r="N17" s="59">
        <f t="shared" si="11"/>
        <v>0</v>
      </c>
      <c r="O17" s="59">
        <f t="shared" si="11"/>
        <v>0</v>
      </c>
      <c r="P17" s="59">
        <f t="shared" si="11"/>
        <v>0</v>
      </c>
      <c r="Q17" s="59">
        <f t="shared" si="11"/>
        <v>0</v>
      </c>
      <c r="R17" s="59">
        <f t="shared" si="11"/>
        <v>0</v>
      </c>
      <c r="S17" s="59">
        <f t="shared" si="11"/>
        <v>0</v>
      </c>
      <c r="T17" s="59">
        <f t="shared" si="11"/>
        <v>0</v>
      </c>
      <c r="U17" s="59">
        <f t="shared" si="11"/>
        <v>0</v>
      </c>
      <c r="V17" s="59">
        <f t="shared" si="11"/>
        <v>0</v>
      </c>
      <c r="W17" s="59">
        <f t="shared" si="11"/>
        <v>0</v>
      </c>
      <c r="X17" s="59">
        <f t="shared" si="11"/>
        <v>0</v>
      </c>
      <c r="Y17" s="59">
        <f t="shared" si="11"/>
        <v>0</v>
      </c>
      <c r="Z17" s="59">
        <f t="shared" si="11"/>
        <v>0</v>
      </c>
      <c r="AA17" s="59">
        <f t="shared" si="11"/>
        <v>0</v>
      </c>
      <c r="AB17" s="59">
        <f t="shared" si="11"/>
        <v>0</v>
      </c>
      <c r="AC17" s="59">
        <f t="shared" si="11"/>
        <v>0</v>
      </c>
      <c r="AD17" s="59">
        <f t="shared" si="11"/>
        <v>0</v>
      </c>
      <c r="AE17" s="59">
        <f t="shared" si="11"/>
        <v>0</v>
      </c>
      <c r="AF17" s="59">
        <f t="shared" si="11"/>
        <v>0</v>
      </c>
      <c r="AG17" s="5">
        <f t="shared" si="11"/>
        <v>0</v>
      </c>
    </row>
    <row r="18" spans="2:33" x14ac:dyDescent="0.3">
      <c r="B18" s="128" t="s">
        <v>1</v>
      </c>
      <c r="C18" s="13">
        <v>1054</v>
      </c>
      <c r="D18" s="53" t="s">
        <v>24</v>
      </c>
      <c r="E18" s="64">
        <f t="shared" ref="E18:AG18" si="12">E44/(HOUR(E$5+"00:01:00"-E$4)+MINUTE(E$5+"00:01:00"-E$4)/60)</f>
        <v>0</v>
      </c>
      <c r="F18" s="65">
        <f t="shared" si="12"/>
        <v>9.8765432098765427E-2</v>
      </c>
      <c r="G18" s="65">
        <f t="shared" si="12"/>
        <v>4</v>
      </c>
      <c r="H18" s="65">
        <f t="shared" si="12"/>
        <v>3.1111111111111112</v>
      </c>
      <c r="I18" s="65">
        <f t="shared" si="12"/>
        <v>3.1111111111111112</v>
      </c>
      <c r="J18" s="65">
        <f t="shared" si="12"/>
        <v>1.6666666666666667</v>
      </c>
      <c r="K18" s="65">
        <f t="shared" si="12"/>
        <v>3.1111111111111112</v>
      </c>
      <c r="L18" s="65">
        <f t="shared" si="12"/>
        <v>2.08</v>
      </c>
      <c r="M18" s="65">
        <f t="shared" si="12"/>
        <v>2.5</v>
      </c>
      <c r="N18" s="65">
        <f t="shared" si="12"/>
        <v>2.5</v>
      </c>
      <c r="O18" s="65">
        <f t="shared" si="12"/>
        <v>1.92</v>
      </c>
      <c r="P18" s="65">
        <f t="shared" si="12"/>
        <v>0</v>
      </c>
      <c r="Q18" s="65">
        <f t="shared" si="12"/>
        <v>0</v>
      </c>
      <c r="R18" s="65">
        <f t="shared" si="12"/>
        <v>9.8765432098765427E-2</v>
      </c>
      <c r="S18" s="65">
        <f t="shared" si="12"/>
        <v>2</v>
      </c>
      <c r="T18" s="65">
        <f t="shared" si="12"/>
        <v>1.44</v>
      </c>
      <c r="U18" s="65">
        <f t="shared" si="12"/>
        <v>1.3333333333333333</v>
      </c>
      <c r="V18" s="65">
        <f t="shared" si="12"/>
        <v>1.3333333333333333</v>
      </c>
      <c r="W18" s="65">
        <f t="shared" si="12"/>
        <v>0.83950617283950624</v>
      </c>
      <c r="X18" s="65">
        <f t="shared" si="12"/>
        <v>0.89795918367346939</v>
      </c>
      <c r="Y18" s="65">
        <f t="shared" si="12"/>
        <v>0</v>
      </c>
      <c r="Z18" s="65">
        <f t="shared" si="12"/>
        <v>0</v>
      </c>
      <c r="AA18" s="65">
        <f t="shared" si="12"/>
        <v>9.8765432098765427E-2</v>
      </c>
      <c r="AB18" s="65">
        <f t="shared" si="12"/>
        <v>1</v>
      </c>
      <c r="AC18" s="65">
        <f t="shared" si="12"/>
        <v>0.56198347107438018</v>
      </c>
      <c r="AD18" s="65">
        <f t="shared" si="12"/>
        <v>0.6</v>
      </c>
      <c r="AE18" s="65">
        <f t="shared" si="12"/>
        <v>1</v>
      </c>
      <c r="AF18" s="65">
        <f t="shared" si="12"/>
        <v>1.5</v>
      </c>
      <c r="AG18" s="66">
        <f t="shared" si="12"/>
        <v>2</v>
      </c>
    </row>
    <row r="19" spans="2:33" x14ac:dyDescent="0.3">
      <c r="B19" s="126"/>
      <c r="C19" s="13">
        <v>1054</v>
      </c>
      <c r="D19" s="57" t="s">
        <v>25</v>
      </c>
      <c r="E19" s="54">
        <f t="shared" ref="E19:AG19" si="13">E45/(HOUR(E$5+"00:01:00"-E$4)+MINUTE(E$5+"00:01:00"-E$4)/60)</f>
        <v>0</v>
      </c>
      <c r="F19" s="55">
        <f t="shared" si="13"/>
        <v>0</v>
      </c>
      <c r="G19" s="55">
        <f t="shared" si="13"/>
        <v>4</v>
      </c>
      <c r="H19" s="55">
        <f t="shared" si="13"/>
        <v>3.5555555555555554</v>
      </c>
      <c r="I19" s="55">
        <f t="shared" si="13"/>
        <v>3.1111111111111112</v>
      </c>
      <c r="J19" s="55">
        <f t="shared" si="13"/>
        <v>1.6666666666666667</v>
      </c>
      <c r="K19" s="55">
        <f t="shared" si="13"/>
        <v>3.1111111111111112</v>
      </c>
      <c r="L19" s="55">
        <f t="shared" si="13"/>
        <v>2.08</v>
      </c>
      <c r="M19" s="55">
        <f t="shared" si="13"/>
        <v>2.5</v>
      </c>
      <c r="N19" s="55">
        <f t="shared" si="13"/>
        <v>2.5</v>
      </c>
      <c r="O19" s="55">
        <f t="shared" si="13"/>
        <v>1.92</v>
      </c>
      <c r="P19" s="55">
        <f t="shared" si="13"/>
        <v>1</v>
      </c>
      <c r="Q19" s="55">
        <f t="shared" si="13"/>
        <v>0</v>
      </c>
      <c r="R19" s="55">
        <f t="shared" si="13"/>
        <v>0</v>
      </c>
      <c r="S19" s="55">
        <f t="shared" si="13"/>
        <v>2</v>
      </c>
      <c r="T19" s="55">
        <f t="shared" si="13"/>
        <v>1.44</v>
      </c>
      <c r="U19" s="55">
        <f t="shared" si="13"/>
        <v>1.3333333333333333</v>
      </c>
      <c r="V19" s="55">
        <f t="shared" si="13"/>
        <v>1.3333333333333333</v>
      </c>
      <c r="W19" s="55">
        <f t="shared" si="13"/>
        <v>0.83950617283950624</v>
      </c>
      <c r="X19" s="55">
        <f t="shared" si="13"/>
        <v>0.89795918367346939</v>
      </c>
      <c r="Y19" s="55">
        <f t="shared" si="13"/>
        <v>1</v>
      </c>
      <c r="Z19" s="55">
        <f t="shared" si="13"/>
        <v>0</v>
      </c>
      <c r="AA19" s="55">
        <f t="shared" si="13"/>
        <v>0</v>
      </c>
      <c r="AB19" s="55">
        <f t="shared" si="13"/>
        <v>1</v>
      </c>
      <c r="AC19" s="55">
        <f t="shared" si="13"/>
        <v>0.56198347107438018</v>
      </c>
      <c r="AD19" s="55">
        <f t="shared" si="13"/>
        <v>0.6</v>
      </c>
      <c r="AE19" s="55">
        <f t="shared" si="13"/>
        <v>1</v>
      </c>
      <c r="AF19" s="55">
        <f t="shared" si="13"/>
        <v>1.5</v>
      </c>
      <c r="AG19" s="56">
        <f t="shared" si="13"/>
        <v>2</v>
      </c>
    </row>
    <row r="20" spans="2:33" x14ac:dyDescent="0.3">
      <c r="B20" s="126" t="s">
        <v>2</v>
      </c>
      <c r="C20" s="13">
        <v>1054</v>
      </c>
      <c r="D20" s="57" t="s">
        <v>24</v>
      </c>
      <c r="E20" s="54">
        <f t="shared" ref="E20:AG20" si="14">E46/(HOUR(E$5+"00:01:00"-E$4)+MINUTE(E$5+"00:01:00"-E$4)/60)</f>
        <v>0</v>
      </c>
      <c r="F20" s="55">
        <f t="shared" si="14"/>
        <v>9.8765432098765427E-2</v>
      </c>
      <c r="G20" s="55">
        <f t="shared" si="14"/>
        <v>4</v>
      </c>
      <c r="H20" s="55">
        <f t="shared" si="14"/>
        <v>3.1111111111111112</v>
      </c>
      <c r="I20" s="55">
        <f t="shared" si="14"/>
        <v>3.1111111111111112</v>
      </c>
      <c r="J20" s="55">
        <f t="shared" si="14"/>
        <v>1.6666666666666667</v>
      </c>
      <c r="K20" s="55">
        <f t="shared" si="14"/>
        <v>3.1111111111111112</v>
      </c>
      <c r="L20" s="55">
        <f t="shared" si="14"/>
        <v>2.08</v>
      </c>
      <c r="M20" s="55">
        <f t="shared" si="14"/>
        <v>2.5</v>
      </c>
      <c r="N20" s="55">
        <f t="shared" si="14"/>
        <v>2.5</v>
      </c>
      <c r="O20" s="55">
        <f t="shared" si="14"/>
        <v>1.92</v>
      </c>
      <c r="P20" s="55">
        <f t="shared" si="14"/>
        <v>0</v>
      </c>
      <c r="Q20" s="55">
        <f t="shared" si="14"/>
        <v>0</v>
      </c>
      <c r="R20" s="55">
        <f t="shared" si="14"/>
        <v>9.8765432098765427E-2</v>
      </c>
      <c r="S20" s="55">
        <f t="shared" si="14"/>
        <v>2</v>
      </c>
      <c r="T20" s="55">
        <f t="shared" si="14"/>
        <v>1.44</v>
      </c>
      <c r="U20" s="55">
        <f t="shared" si="14"/>
        <v>1.3333333333333333</v>
      </c>
      <c r="V20" s="55">
        <f t="shared" si="14"/>
        <v>1.3333333333333333</v>
      </c>
      <c r="W20" s="55">
        <f t="shared" si="14"/>
        <v>0.83950617283950624</v>
      </c>
      <c r="X20" s="55">
        <f t="shared" si="14"/>
        <v>0.89795918367346939</v>
      </c>
      <c r="Y20" s="55">
        <f t="shared" si="14"/>
        <v>0</v>
      </c>
      <c r="Z20" s="55">
        <f t="shared" si="14"/>
        <v>0</v>
      </c>
      <c r="AA20" s="55">
        <f t="shared" si="14"/>
        <v>9.8765432098765427E-2</v>
      </c>
      <c r="AB20" s="55">
        <f t="shared" si="14"/>
        <v>1</v>
      </c>
      <c r="AC20" s="55">
        <f t="shared" si="14"/>
        <v>0.56198347107438018</v>
      </c>
      <c r="AD20" s="55">
        <f t="shared" si="14"/>
        <v>0.6</v>
      </c>
      <c r="AE20" s="55">
        <f t="shared" si="14"/>
        <v>1</v>
      </c>
      <c r="AF20" s="55">
        <f t="shared" si="14"/>
        <v>1.5</v>
      </c>
      <c r="AG20" s="56">
        <f t="shared" si="14"/>
        <v>2</v>
      </c>
    </row>
    <row r="21" spans="2:33" x14ac:dyDescent="0.3">
      <c r="B21" s="126"/>
      <c r="C21" s="13">
        <v>1054</v>
      </c>
      <c r="D21" s="57" t="s">
        <v>25</v>
      </c>
      <c r="E21" s="54">
        <f t="shared" ref="E21:AG21" si="15">E47/(HOUR(E$5+"00:01:00"-E$4)+MINUTE(E$5+"00:01:00"-E$4)/60)</f>
        <v>0</v>
      </c>
      <c r="F21" s="55">
        <f t="shared" si="15"/>
        <v>0</v>
      </c>
      <c r="G21" s="55">
        <f t="shared" si="15"/>
        <v>4</v>
      </c>
      <c r="H21" s="55">
        <f t="shared" si="15"/>
        <v>3.5555555555555554</v>
      </c>
      <c r="I21" s="55">
        <f t="shared" si="15"/>
        <v>3.1111111111111112</v>
      </c>
      <c r="J21" s="55">
        <f t="shared" si="15"/>
        <v>1.6666666666666667</v>
      </c>
      <c r="K21" s="55">
        <f t="shared" si="15"/>
        <v>3.1111111111111112</v>
      </c>
      <c r="L21" s="55">
        <f t="shared" si="15"/>
        <v>2.08</v>
      </c>
      <c r="M21" s="55">
        <f t="shared" si="15"/>
        <v>2.5</v>
      </c>
      <c r="N21" s="55">
        <f t="shared" si="15"/>
        <v>2.5</v>
      </c>
      <c r="O21" s="55">
        <f t="shared" si="15"/>
        <v>1.92</v>
      </c>
      <c r="P21" s="55">
        <f t="shared" si="15"/>
        <v>1</v>
      </c>
      <c r="Q21" s="55">
        <f t="shared" si="15"/>
        <v>0</v>
      </c>
      <c r="R21" s="55">
        <f t="shared" si="15"/>
        <v>0</v>
      </c>
      <c r="S21" s="55">
        <f t="shared" si="15"/>
        <v>2</v>
      </c>
      <c r="T21" s="55">
        <f t="shared" si="15"/>
        <v>1.44</v>
      </c>
      <c r="U21" s="55">
        <f t="shared" si="15"/>
        <v>1.3333333333333333</v>
      </c>
      <c r="V21" s="55">
        <f t="shared" si="15"/>
        <v>1.3333333333333333</v>
      </c>
      <c r="W21" s="55">
        <f t="shared" si="15"/>
        <v>0.83950617283950624</v>
      </c>
      <c r="X21" s="55">
        <f t="shared" si="15"/>
        <v>0.89795918367346939</v>
      </c>
      <c r="Y21" s="55">
        <f t="shared" si="15"/>
        <v>1</v>
      </c>
      <c r="Z21" s="55">
        <f t="shared" si="15"/>
        <v>0</v>
      </c>
      <c r="AA21" s="55">
        <f t="shared" si="15"/>
        <v>0</v>
      </c>
      <c r="AB21" s="55">
        <f t="shared" si="15"/>
        <v>1</v>
      </c>
      <c r="AC21" s="55">
        <f t="shared" si="15"/>
        <v>0.56198347107438018</v>
      </c>
      <c r="AD21" s="55">
        <f t="shared" si="15"/>
        <v>0.6</v>
      </c>
      <c r="AE21" s="55">
        <f t="shared" si="15"/>
        <v>1</v>
      </c>
      <c r="AF21" s="55">
        <f t="shared" si="15"/>
        <v>1.5</v>
      </c>
      <c r="AG21" s="56">
        <f t="shared" si="15"/>
        <v>2</v>
      </c>
    </row>
    <row r="22" spans="2:33" x14ac:dyDescent="0.3">
      <c r="B22" s="126" t="s">
        <v>136</v>
      </c>
      <c r="C22" s="13">
        <v>1054</v>
      </c>
      <c r="D22" s="57" t="s">
        <v>24</v>
      </c>
      <c r="E22" s="58">
        <f>E20-E18</f>
        <v>0</v>
      </c>
      <c r="F22" s="13">
        <f t="shared" ref="F22:AG22" si="16">F20-F18</f>
        <v>0</v>
      </c>
      <c r="G22" s="13">
        <f t="shared" si="16"/>
        <v>0</v>
      </c>
      <c r="H22" s="13">
        <f t="shared" si="16"/>
        <v>0</v>
      </c>
      <c r="I22" s="13">
        <f t="shared" si="16"/>
        <v>0</v>
      </c>
      <c r="J22" s="13">
        <f t="shared" si="16"/>
        <v>0</v>
      </c>
      <c r="K22" s="13">
        <f t="shared" si="16"/>
        <v>0</v>
      </c>
      <c r="L22" s="13">
        <f t="shared" si="16"/>
        <v>0</v>
      </c>
      <c r="M22" s="13">
        <f t="shared" si="16"/>
        <v>0</v>
      </c>
      <c r="N22" s="13">
        <f t="shared" si="16"/>
        <v>0</v>
      </c>
      <c r="O22" s="13">
        <f t="shared" si="16"/>
        <v>0</v>
      </c>
      <c r="P22" s="13">
        <f t="shared" si="16"/>
        <v>0</v>
      </c>
      <c r="Q22" s="13">
        <f t="shared" si="16"/>
        <v>0</v>
      </c>
      <c r="R22" s="13">
        <f t="shared" si="16"/>
        <v>0</v>
      </c>
      <c r="S22" s="13">
        <f t="shared" si="16"/>
        <v>0</v>
      </c>
      <c r="T22" s="13">
        <f t="shared" si="16"/>
        <v>0</v>
      </c>
      <c r="U22" s="13">
        <f t="shared" si="16"/>
        <v>0</v>
      </c>
      <c r="V22" s="13">
        <f t="shared" si="16"/>
        <v>0</v>
      </c>
      <c r="W22" s="13">
        <f t="shared" si="16"/>
        <v>0</v>
      </c>
      <c r="X22" s="13">
        <f t="shared" si="16"/>
        <v>0</v>
      </c>
      <c r="Y22" s="13">
        <f t="shared" si="16"/>
        <v>0</v>
      </c>
      <c r="Z22" s="13">
        <f t="shared" si="16"/>
        <v>0</v>
      </c>
      <c r="AA22" s="13">
        <f t="shared" si="16"/>
        <v>0</v>
      </c>
      <c r="AB22" s="13">
        <f t="shared" si="16"/>
        <v>0</v>
      </c>
      <c r="AC22" s="13">
        <f t="shared" si="16"/>
        <v>0</v>
      </c>
      <c r="AD22" s="13">
        <f t="shared" si="16"/>
        <v>0</v>
      </c>
      <c r="AE22" s="13">
        <f t="shared" si="16"/>
        <v>0</v>
      </c>
      <c r="AF22" s="13">
        <f t="shared" si="16"/>
        <v>0</v>
      </c>
      <c r="AG22" s="6">
        <f t="shared" si="16"/>
        <v>0</v>
      </c>
    </row>
    <row r="23" spans="2:33" ht="15" thickBot="1" x14ac:dyDescent="0.35">
      <c r="B23" s="127"/>
      <c r="C23" s="59">
        <v>1054</v>
      </c>
      <c r="D23" s="60" t="s">
        <v>25</v>
      </c>
      <c r="E23" s="61">
        <f>E21-E19</f>
        <v>0</v>
      </c>
      <c r="F23" s="59">
        <f t="shared" ref="F23:AG23" si="17">F21-F19</f>
        <v>0</v>
      </c>
      <c r="G23" s="59">
        <f t="shared" si="17"/>
        <v>0</v>
      </c>
      <c r="H23" s="59">
        <f t="shared" si="17"/>
        <v>0</v>
      </c>
      <c r="I23" s="59">
        <f t="shared" si="17"/>
        <v>0</v>
      </c>
      <c r="J23" s="59">
        <f t="shared" si="17"/>
        <v>0</v>
      </c>
      <c r="K23" s="59">
        <f t="shared" si="17"/>
        <v>0</v>
      </c>
      <c r="L23" s="59">
        <f t="shared" si="17"/>
        <v>0</v>
      </c>
      <c r="M23" s="59">
        <f t="shared" si="17"/>
        <v>0</v>
      </c>
      <c r="N23" s="59">
        <f t="shared" si="17"/>
        <v>0</v>
      </c>
      <c r="O23" s="59">
        <f t="shared" si="17"/>
        <v>0</v>
      </c>
      <c r="P23" s="59">
        <f t="shared" si="17"/>
        <v>0</v>
      </c>
      <c r="Q23" s="59">
        <f t="shared" si="17"/>
        <v>0</v>
      </c>
      <c r="R23" s="59">
        <f t="shared" si="17"/>
        <v>0</v>
      </c>
      <c r="S23" s="59">
        <f t="shared" si="17"/>
        <v>0</v>
      </c>
      <c r="T23" s="59">
        <f t="shared" si="17"/>
        <v>0</v>
      </c>
      <c r="U23" s="59">
        <f t="shared" si="17"/>
        <v>0</v>
      </c>
      <c r="V23" s="59">
        <f t="shared" si="17"/>
        <v>0</v>
      </c>
      <c r="W23" s="59">
        <f t="shared" si="17"/>
        <v>0</v>
      </c>
      <c r="X23" s="59">
        <f t="shared" si="17"/>
        <v>0</v>
      </c>
      <c r="Y23" s="59">
        <f t="shared" si="17"/>
        <v>0</v>
      </c>
      <c r="Z23" s="59">
        <f t="shared" si="17"/>
        <v>0</v>
      </c>
      <c r="AA23" s="59">
        <f t="shared" si="17"/>
        <v>0</v>
      </c>
      <c r="AB23" s="59">
        <f t="shared" si="17"/>
        <v>0</v>
      </c>
      <c r="AC23" s="59">
        <f t="shared" si="17"/>
        <v>0</v>
      </c>
      <c r="AD23" s="59">
        <f t="shared" si="17"/>
        <v>0</v>
      </c>
      <c r="AE23" s="59">
        <f t="shared" si="17"/>
        <v>0</v>
      </c>
      <c r="AF23" s="59">
        <f t="shared" si="17"/>
        <v>0</v>
      </c>
      <c r="AG23" s="5">
        <f t="shared" si="17"/>
        <v>0</v>
      </c>
    </row>
    <row r="24" spans="2:33" x14ac:dyDescent="0.3">
      <c r="B24" s="128" t="s">
        <v>1</v>
      </c>
      <c r="C24" s="13">
        <v>1056</v>
      </c>
      <c r="D24" s="53" t="s">
        <v>24</v>
      </c>
      <c r="E24" s="64">
        <f t="shared" ref="E24:AG24" si="18">E50/(HOUR(E$5+"00:01:00"-E$4)+MINUTE(E$5+"00:01:00"-E$4)/60)</f>
        <v>0</v>
      </c>
      <c r="F24" s="65">
        <f t="shared" si="18"/>
        <v>0.14814814814814814</v>
      </c>
      <c r="G24" s="65">
        <f t="shared" si="18"/>
        <v>7</v>
      </c>
      <c r="H24" s="65">
        <f t="shared" si="18"/>
        <v>4.4444444444444446</v>
      </c>
      <c r="I24" s="65">
        <f t="shared" si="18"/>
        <v>3.5555555555555554</v>
      </c>
      <c r="J24" s="65">
        <f t="shared" si="18"/>
        <v>1.6666666666666667</v>
      </c>
      <c r="K24" s="65">
        <f t="shared" si="18"/>
        <v>3.1111111111111112</v>
      </c>
      <c r="L24" s="65">
        <f t="shared" si="18"/>
        <v>1.92</v>
      </c>
      <c r="M24" s="65">
        <f t="shared" si="18"/>
        <v>3</v>
      </c>
      <c r="N24" s="65">
        <f t="shared" si="18"/>
        <v>3.25</v>
      </c>
      <c r="O24" s="65">
        <f t="shared" si="18"/>
        <v>2.08</v>
      </c>
      <c r="P24" s="65">
        <f t="shared" si="18"/>
        <v>0</v>
      </c>
      <c r="Q24" s="65">
        <f t="shared" si="18"/>
        <v>0</v>
      </c>
      <c r="R24" s="65">
        <f t="shared" si="18"/>
        <v>0</v>
      </c>
      <c r="S24" s="65">
        <f t="shared" si="18"/>
        <v>2</v>
      </c>
      <c r="T24" s="65">
        <f t="shared" si="18"/>
        <v>1.7600000000000002</v>
      </c>
      <c r="U24" s="65">
        <f t="shared" si="18"/>
        <v>1.3333333333333333</v>
      </c>
      <c r="V24" s="65">
        <f t="shared" si="18"/>
        <v>1.3333333333333333</v>
      </c>
      <c r="W24" s="65">
        <f t="shared" si="18"/>
        <v>0.88888888888888884</v>
      </c>
      <c r="X24" s="65">
        <f t="shared" si="18"/>
        <v>0.81632653061224492</v>
      </c>
      <c r="Y24" s="65">
        <f t="shared" si="18"/>
        <v>2</v>
      </c>
      <c r="Z24" s="65">
        <f t="shared" si="18"/>
        <v>0</v>
      </c>
      <c r="AA24" s="65">
        <f t="shared" si="18"/>
        <v>0</v>
      </c>
      <c r="AB24" s="65">
        <f t="shared" si="18"/>
        <v>1.5</v>
      </c>
      <c r="AC24" s="65">
        <f t="shared" si="18"/>
        <v>0.72727272727272729</v>
      </c>
      <c r="AD24" s="65">
        <f t="shared" si="18"/>
        <v>0.8</v>
      </c>
      <c r="AE24" s="65">
        <f t="shared" si="18"/>
        <v>1.1111111111111109</v>
      </c>
      <c r="AF24" s="65">
        <f t="shared" si="18"/>
        <v>1</v>
      </c>
      <c r="AG24" s="66">
        <f t="shared" si="18"/>
        <v>2</v>
      </c>
    </row>
    <row r="25" spans="2:33" x14ac:dyDescent="0.3">
      <c r="B25" s="126"/>
      <c r="C25" s="13">
        <v>1056</v>
      </c>
      <c r="D25" s="57" t="s">
        <v>25</v>
      </c>
      <c r="E25" s="54">
        <f t="shared" ref="E25:AG25" si="19">E51/(HOUR(E$5+"00:01:00"-E$4)+MINUTE(E$5+"00:01:00"-E$4)/60)</f>
        <v>0</v>
      </c>
      <c r="F25" s="55">
        <f t="shared" si="19"/>
        <v>0</v>
      </c>
      <c r="G25" s="55">
        <f t="shared" si="19"/>
        <v>0</v>
      </c>
      <c r="H25" s="55">
        <f t="shared" si="19"/>
        <v>0</v>
      </c>
      <c r="I25" s="55">
        <f t="shared" si="19"/>
        <v>0</v>
      </c>
      <c r="J25" s="55">
        <f t="shared" si="19"/>
        <v>0</v>
      </c>
      <c r="K25" s="55">
        <f t="shared" si="19"/>
        <v>0</v>
      </c>
      <c r="L25" s="55">
        <f t="shared" si="19"/>
        <v>0</v>
      </c>
      <c r="M25" s="55">
        <f t="shared" si="19"/>
        <v>0</v>
      </c>
      <c r="N25" s="55">
        <f t="shared" si="19"/>
        <v>0</v>
      </c>
      <c r="O25" s="55">
        <f t="shared" si="19"/>
        <v>0</v>
      </c>
      <c r="P25" s="55">
        <f t="shared" si="19"/>
        <v>0</v>
      </c>
      <c r="Q25" s="55">
        <f t="shared" si="19"/>
        <v>0</v>
      </c>
      <c r="R25" s="55">
        <f t="shared" si="19"/>
        <v>0</v>
      </c>
      <c r="S25" s="55">
        <f t="shared" si="19"/>
        <v>0</v>
      </c>
      <c r="T25" s="55">
        <f t="shared" si="19"/>
        <v>0</v>
      </c>
      <c r="U25" s="55">
        <f t="shared" si="19"/>
        <v>0</v>
      </c>
      <c r="V25" s="55">
        <f t="shared" si="19"/>
        <v>0</v>
      </c>
      <c r="W25" s="55">
        <f t="shared" si="19"/>
        <v>0</v>
      </c>
      <c r="X25" s="55">
        <f t="shared" si="19"/>
        <v>0</v>
      </c>
      <c r="Y25" s="55">
        <f t="shared" si="19"/>
        <v>0</v>
      </c>
      <c r="Z25" s="55">
        <f t="shared" si="19"/>
        <v>0</v>
      </c>
      <c r="AA25" s="55">
        <f t="shared" si="19"/>
        <v>0</v>
      </c>
      <c r="AB25" s="55">
        <f t="shared" si="19"/>
        <v>0</v>
      </c>
      <c r="AC25" s="55">
        <f t="shared" si="19"/>
        <v>0</v>
      </c>
      <c r="AD25" s="55">
        <f t="shared" si="19"/>
        <v>0</v>
      </c>
      <c r="AE25" s="55">
        <f t="shared" si="19"/>
        <v>0</v>
      </c>
      <c r="AF25" s="55">
        <f t="shared" si="19"/>
        <v>0</v>
      </c>
      <c r="AG25" s="56">
        <f t="shared" si="19"/>
        <v>0</v>
      </c>
    </row>
    <row r="26" spans="2:33" x14ac:dyDescent="0.3">
      <c r="B26" s="126" t="s">
        <v>2</v>
      </c>
      <c r="C26" s="13">
        <v>1056</v>
      </c>
      <c r="D26" s="57" t="s">
        <v>24</v>
      </c>
      <c r="E26" s="54">
        <f t="shared" ref="E26:AG26" si="20">E52/(HOUR(E$5+"00:01:00"-E$4)+MINUTE(E$5+"00:01:00"-E$4)/60)</f>
        <v>0</v>
      </c>
      <c r="F26" s="55">
        <f t="shared" si="20"/>
        <v>0.14814814814814814</v>
      </c>
      <c r="G26" s="55">
        <f t="shared" si="20"/>
        <v>7</v>
      </c>
      <c r="H26" s="55">
        <f t="shared" si="20"/>
        <v>4.4444444444444446</v>
      </c>
      <c r="I26" s="55">
        <f t="shared" si="20"/>
        <v>3.5555555555555554</v>
      </c>
      <c r="J26" s="55">
        <f t="shared" si="20"/>
        <v>1.6666666666666667</v>
      </c>
      <c r="K26" s="55">
        <f t="shared" si="20"/>
        <v>3.1111111111111112</v>
      </c>
      <c r="L26" s="55">
        <f t="shared" si="20"/>
        <v>1.92</v>
      </c>
      <c r="M26" s="55">
        <f t="shared" si="20"/>
        <v>3</v>
      </c>
      <c r="N26" s="55">
        <f t="shared" si="20"/>
        <v>3.25</v>
      </c>
      <c r="O26" s="55">
        <f t="shared" si="20"/>
        <v>2.08</v>
      </c>
      <c r="P26" s="55">
        <f t="shared" si="20"/>
        <v>0</v>
      </c>
      <c r="Q26" s="55">
        <f t="shared" si="20"/>
        <v>0</v>
      </c>
      <c r="R26" s="55">
        <f t="shared" si="20"/>
        <v>0</v>
      </c>
      <c r="S26" s="55">
        <f t="shared" si="20"/>
        <v>2</v>
      </c>
      <c r="T26" s="55">
        <f t="shared" si="20"/>
        <v>1.7600000000000002</v>
      </c>
      <c r="U26" s="55">
        <f t="shared" si="20"/>
        <v>1.3333333333333333</v>
      </c>
      <c r="V26" s="55">
        <f t="shared" si="20"/>
        <v>1.3333333333333333</v>
      </c>
      <c r="W26" s="55">
        <f t="shared" si="20"/>
        <v>0.88888888888888884</v>
      </c>
      <c r="X26" s="55">
        <f t="shared" si="20"/>
        <v>0.81632653061224492</v>
      </c>
      <c r="Y26" s="55">
        <f t="shared" si="20"/>
        <v>2</v>
      </c>
      <c r="Z26" s="55">
        <f t="shared" si="20"/>
        <v>0</v>
      </c>
      <c r="AA26" s="55">
        <f t="shared" si="20"/>
        <v>0</v>
      </c>
      <c r="AB26" s="55">
        <f t="shared" si="20"/>
        <v>1.5</v>
      </c>
      <c r="AC26" s="55">
        <f t="shared" si="20"/>
        <v>0.72727272727272729</v>
      </c>
      <c r="AD26" s="55">
        <f t="shared" si="20"/>
        <v>0.8</v>
      </c>
      <c r="AE26" s="55">
        <f t="shared" si="20"/>
        <v>1.1111111111111109</v>
      </c>
      <c r="AF26" s="55">
        <f t="shared" si="20"/>
        <v>1</v>
      </c>
      <c r="AG26" s="56">
        <f t="shared" si="20"/>
        <v>2</v>
      </c>
    </row>
    <row r="27" spans="2:33" x14ac:dyDescent="0.3">
      <c r="B27" s="126"/>
      <c r="C27" s="13">
        <v>1056</v>
      </c>
      <c r="D27" s="57" t="s">
        <v>25</v>
      </c>
      <c r="E27" s="54">
        <f t="shared" ref="E27:AG27" si="21">E53/(HOUR(E$5+"00:01:00"-E$4)+MINUTE(E$5+"00:01:00"-E$4)/60)</f>
        <v>0</v>
      </c>
      <c r="F27" s="55">
        <f t="shared" si="21"/>
        <v>0</v>
      </c>
      <c r="G27" s="55">
        <f t="shared" si="21"/>
        <v>0</v>
      </c>
      <c r="H27" s="55">
        <f t="shared" si="21"/>
        <v>0</v>
      </c>
      <c r="I27" s="55">
        <f t="shared" si="21"/>
        <v>0</v>
      </c>
      <c r="J27" s="55">
        <f t="shared" si="21"/>
        <v>0</v>
      </c>
      <c r="K27" s="55">
        <f t="shared" si="21"/>
        <v>0</v>
      </c>
      <c r="L27" s="55">
        <f t="shared" si="21"/>
        <v>0</v>
      </c>
      <c r="M27" s="55">
        <f t="shared" si="21"/>
        <v>0</v>
      </c>
      <c r="N27" s="55">
        <f t="shared" si="21"/>
        <v>0</v>
      </c>
      <c r="O27" s="55">
        <f t="shared" si="21"/>
        <v>0</v>
      </c>
      <c r="P27" s="55">
        <f t="shared" si="21"/>
        <v>0</v>
      </c>
      <c r="Q27" s="55">
        <f t="shared" si="21"/>
        <v>0</v>
      </c>
      <c r="R27" s="55">
        <f t="shared" si="21"/>
        <v>0</v>
      </c>
      <c r="S27" s="55">
        <f t="shared" si="21"/>
        <v>0</v>
      </c>
      <c r="T27" s="55">
        <f t="shared" si="21"/>
        <v>0</v>
      </c>
      <c r="U27" s="55">
        <f t="shared" si="21"/>
        <v>0</v>
      </c>
      <c r="V27" s="55">
        <f t="shared" si="21"/>
        <v>0</v>
      </c>
      <c r="W27" s="55">
        <f t="shared" si="21"/>
        <v>0</v>
      </c>
      <c r="X27" s="55">
        <f t="shared" si="21"/>
        <v>0</v>
      </c>
      <c r="Y27" s="55">
        <f t="shared" si="21"/>
        <v>0</v>
      </c>
      <c r="Z27" s="55">
        <f t="shared" si="21"/>
        <v>0</v>
      </c>
      <c r="AA27" s="55">
        <f t="shared" si="21"/>
        <v>0</v>
      </c>
      <c r="AB27" s="55">
        <f t="shared" si="21"/>
        <v>0</v>
      </c>
      <c r="AC27" s="55">
        <f t="shared" si="21"/>
        <v>0</v>
      </c>
      <c r="AD27" s="55">
        <f t="shared" si="21"/>
        <v>0</v>
      </c>
      <c r="AE27" s="55">
        <f t="shared" si="21"/>
        <v>0</v>
      </c>
      <c r="AF27" s="55">
        <f t="shared" si="21"/>
        <v>0</v>
      </c>
      <c r="AG27" s="56">
        <f t="shared" si="21"/>
        <v>0</v>
      </c>
    </row>
    <row r="28" spans="2:33" x14ac:dyDescent="0.3">
      <c r="B28" s="126" t="s">
        <v>136</v>
      </c>
      <c r="C28" s="13">
        <v>1056</v>
      </c>
      <c r="D28" s="57" t="s">
        <v>24</v>
      </c>
      <c r="E28" s="58">
        <f>E26-E24</f>
        <v>0</v>
      </c>
      <c r="F28" s="13">
        <f t="shared" ref="F28:AG28" si="22">F26-F24</f>
        <v>0</v>
      </c>
      <c r="G28" s="13">
        <f t="shared" si="22"/>
        <v>0</v>
      </c>
      <c r="H28" s="13">
        <f t="shared" si="22"/>
        <v>0</v>
      </c>
      <c r="I28" s="13">
        <f t="shared" si="22"/>
        <v>0</v>
      </c>
      <c r="J28" s="13">
        <f t="shared" si="22"/>
        <v>0</v>
      </c>
      <c r="K28" s="13">
        <f t="shared" si="22"/>
        <v>0</v>
      </c>
      <c r="L28" s="13">
        <f t="shared" si="22"/>
        <v>0</v>
      </c>
      <c r="M28" s="13">
        <f t="shared" si="22"/>
        <v>0</v>
      </c>
      <c r="N28" s="13">
        <f t="shared" si="22"/>
        <v>0</v>
      </c>
      <c r="O28" s="13">
        <f t="shared" si="22"/>
        <v>0</v>
      </c>
      <c r="P28" s="13">
        <f t="shared" si="22"/>
        <v>0</v>
      </c>
      <c r="Q28" s="13">
        <f t="shared" si="22"/>
        <v>0</v>
      </c>
      <c r="R28" s="13">
        <f t="shared" si="22"/>
        <v>0</v>
      </c>
      <c r="S28" s="13">
        <f t="shared" si="22"/>
        <v>0</v>
      </c>
      <c r="T28" s="13">
        <f t="shared" si="22"/>
        <v>0</v>
      </c>
      <c r="U28" s="13">
        <f t="shared" si="22"/>
        <v>0</v>
      </c>
      <c r="V28" s="13">
        <f t="shared" si="22"/>
        <v>0</v>
      </c>
      <c r="W28" s="13">
        <f t="shared" si="22"/>
        <v>0</v>
      </c>
      <c r="X28" s="13">
        <f t="shared" si="22"/>
        <v>0</v>
      </c>
      <c r="Y28" s="13">
        <f t="shared" si="22"/>
        <v>0</v>
      </c>
      <c r="Z28" s="13">
        <f t="shared" si="22"/>
        <v>0</v>
      </c>
      <c r="AA28" s="13">
        <f t="shared" si="22"/>
        <v>0</v>
      </c>
      <c r="AB28" s="13">
        <f t="shared" si="22"/>
        <v>0</v>
      </c>
      <c r="AC28" s="13">
        <f t="shared" si="22"/>
        <v>0</v>
      </c>
      <c r="AD28" s="13">
        <f t="shared" si="22"/>
        <v>0</v>
      </c>
      <c r="AE28" s="13">
        <f t="shared" si="22"/>
        <v>0</v>
      </c>
      <c r="AF28" s="13">
        <f t="shared" si="22"/>
        <v>0</v>
      </c>
      <c r="AG28" s="6">
        <f t="shared" si="22"/>
        <v>0</v>
      </c>
    </row>
    <row r="29" spans="2:33" ht="15" thickBot="1" x14ac:dyDescent="0.35">
      <c r="B29" s="127"/>
      <c r="C29" s="59">
        <v>1056</v>
      </c>
      <c r="D29" s="60" t="s">
        <v>25</v>
      </c>
      <c r="E29" s="61">
        <f>E27-E25</f>
        <v>0</v>
      </c>
      <c r="F29" s="59">
        <f t="shared" ref="F29:AG29" si="23">F27-F25</f>
        <v>0</v>
      </c>
      <c r="G29" s="59">
        <f t="shared" si="23"/>
        <v>0</v>
      </c>
      <c r="H29" s="59">
        <f t="shared" si="23"/>
        <v>0</v>
      </c>
      <c r="I29" s="59">
        <f t="shared" si="23"/>
        <v>0</v>
      </c>
      <c r="J29" s="59">
        <f t="shared" si="23"/>
        <v>0</v>
      </c>
      <c r="K29" s="59">
        <f t="shared" si="23"/>
        <v>0</v>
      </c>
      <c r="L29" s="59">
        <f t="shared" si="23"/>
        <v>0</v>
      </c>
      <c r="M29" s="59">
        <f t="shared" si="23"/>
        <v>0</v>
      </c>
      <c r="N29" s="59">
        <f t="shared" si="23"/>
        <v>0</v>
      </c>
      <c r="O29" s="59">
        <f t="shared" si="23"/>
        <v>0</v>
      </c>
      <c r="P29" s="59">
        <f t="shared" si="23"/>
        <v>0</v>
      </c>
      <c r="Q29" s="59">
        <f t="shared" si="23"/>
        <v>0</v>
      </c>
      <c r="R29" s="59">
        <f t="shared" si="23"/>
        <v>0</v>
      </c>
      <c r="S29" s="59">
        <f t="shared" si="23"/>
        <v>0</v>
      </c>
      <c r="T29" s="59">
        <f t="shared" si="23"/>
        <v>0</v>
      </c>
      <c r="U29" s="59">
        <f t="shared" si="23"/>
        <v>0</v>
      </c>
      <c r="V29" s="59">
        <f t="shared" si="23"/>
        <v>0</v>
      </c>
      <c r="W29" s="59">
        <f t="shared" si="23"/>
        <v>0</v>
      </c>
      <c r="X29" s="59">
        <f t="shared" si="23"/>
        <v>0</v>
      </c>
      <c r="Y29" s="59">
        <f t="shared" si="23"/>
        <v>0</v>
      </c>
      <c r="Z29" s="59">
        <f t="shared" si="23"/>
        <v>0</v>
      </c>
      <c r="AA29" s="59">
        <f t="shared" si="23"/>
        <v>0</v>
      </c>
      <c r="AB29" s="59">
        <f t="shared" si="23"/>
        <v>0</v>
      </c>
      <c r="AC29" s="59">
        <f t="shared" si="23"/>
        <v>0</v>
      </c>
      <c r="AD29" s="59">
        <f t="shared" si="23"/>
        <v>0</v>
      </c>
      <c r="AE29" s="59">
        <f t="shared" si="23"/>
        <v>0</v>
      </c>
      <c r="AF29" s="59">
        <f t="shared" si="23"/>
        <v>0</v>
      </c>
      <c r="AG29" s="5">
        <f t="shared" si="23"/>
        <v>0</v>
      </c>
    </row>
    <row r="30" spans="2:33" x14ac:dyDescent="0.3">
      <c r="B30" s="10"/>
      <c r="C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</row>
    <row r="31" spans="2:33" ht="15" thickBot="1" x14ac:dyDescent="0.35"/>
    <row r="32" spans="2:33" x14ac:dyDescent="0.3">
      <c r="B32" s="128" t="s">
        <v>1</v>
      </c>
      <c r="C32" s="13">
        <f t="shared" ref="C32:C55" si="24">C6</f>
        <v>1031</v>
      </c>
      <c r="D32" s="53" t="s">
        <v>24</v>
      </c>
      <c r="E32" s="54">
        <v>0</v>
      </c>
      <c r="F32" s="69">
        <v>0.22222222222222221</v>
      </c>
      <c r="G32" s="69">
        <v>4</v>
      </c>
      <c r="H32" s="69">
        <v>6</v>
      </c>
      <c r="I32" s="69">
        <v>4.666666666666667</v>
      </c>
      <c r="J32" s="69">
        <v>5</v>
      </c>
      <c r="K32" s="69">
        <v>5.333333333333333</v>
      </c>
      <c r="L32" s="69">
        <v>4.8</v>
      </c>
      <c r="M32" s="69">
        <v>4.5</v>
      </c>
      <c r="N32" s="69">
        <v>5</v>
      </c>
      <c r="O32" s="69">
        <v>4</v>
      </c>
      <c r="P32" s="69">
        <v>3</v>
      </c>
      <c r="Q32" s="69">
        <v>0</v>
      </c>
      <c r="R32" s="69">
        <v>0</v>
      </c>
      <c r="S32" s="69">
        <v>2</v>
      </c>
      <c r="T32" s="69">
        <v>3.6</v>
      </c>
      <c r="U32" s="69">
        <v>4</v>
      </c>
      <c r="V32" s="69">
        <v>4</v>
      </c>
      <c r="W32" s="69">
        <v>4</v>
      </c>
      <c r="X32" s="69">
        <v>2.8571428571428572</v>
      </c>
      <c r="Y32" s="69">
        <v>3</v>
      </c>
      <c r="Z32" s="69">
        <v>0</v>
      </c>
      <c r="AA32" s="69">
        <v>0</v>
      </c>
      <c r="AB32" s="69">
        <v>2</v>
      </c>
      <c r="AC32" s="69">
        <v>3.0909090909090908</v>
      </c>
      <c r="AD32" s="69">
        <v>3</v>
      </c>
      <c r="AE32" s="69">
        <v>3</v>
      </c>
      <c r="AF32" s="69">
        <v>3</v>
      </c>
      <c r="AG32" s="70">
        <v>3</v>
      </c>
    </row>
    <row r="33" spans="2:33" x14ac:dyDescent="0.3">
      <c r="B33" s="126"/>
      <c r="C33" s="13">
        <f t="shared" si="24"/>
        <v>1031</v>
      </c>
      <c r="D33" s="57" t="s">
        <v>25</v>
      </c>
      <c r="E33" s="54">
        <v>0</v>
      </c>
      <c r="F33" s="69">
        <v>1.1111111111111109</v>
      </c>
      <c r="G33" s="69">
        <v>3</v>
      </c>
      <c r="H33" s="69">
        <v>5.333333333333333</v>
      </c>
      <c r="I33" s="69">
        <v>4.666666666666667</v>
      </c>
      <c r="J33" s="69">
        <v>5</v>
      </c>
      <c r="K33" s="69">
        <v>5.333333333333333</v>
      </c>
      <c r="L33" s="69">
        <v>4.8</v>
      </c>
      <c r="M33" s="69">
        <v>5.5</v>
      </c>
      <c r="N33" s="69">
        <v>5</v>
      </c>
      <c r="O33" s="69">
        <v>4.4000000000000004</v>
      </c>
      <c r="P33" s="69">
        <v>2</v>
      </c>
      <c r="Q33" s="69">
        <v>0</v>
      </c>
      <c r="R33" s="69">
        <v>0</v>
      </c>
      <c r="S33" s="69">
        <v>3</v>
      </c>
      <c r="T33" s="69">
        <v>4</v>
      </c>
      <c r="U33" s="69">
        <v>4</v>
      </c>
      <c r="V33" s="69">
        <v>4</v>
      </c>
      <c r="W33" s="69">
        <v>3.1111111111111112</v>
      </c>
      <c r="X33" s="69">
        <v>2.5714285714285721</v>
      </c>
      <c r="Y33" s="69">
        <v>2</v>
      </c>
      <c r="Z33" s="69">
        <v>0</v>
      </c>
      <c r="AA33" s="69">
        <v>0</v>
      </c>
      <c r="AB33" s="69">
        <v>2.5</v>
      </c>
      <c r="AC33" s="69">
        <v>3.0909090909090908</v>
      </c>
      <c r="AD33" s="69">
        <v>3</v>
      </c>
      <c r="AE33" s="69">
        <v>3</v>
      </c>
      <c r="AF33" s="69">
        <v>3</v>
      </c>
      <c r="AG33" s="70">
        <v>2</v>
      </c>
    </row>
    <row r="34" spans="2:33" x14ac:dyDescent="0.3">
      <c r="B34" s="126" t="s">
        <v>2</v>
      </c>
      <c r="C34" s="13">
        <f t="shared" si="24"/>
        <v>1031</v>
      </c>
      <c r="D34" s="57" t="s">
        <v>24</v>
      </c>
      <c r="E34" s="54">
        <v>0</v>
      </c>
      <c r="F34" s="69">
        <v>0.22222222222222221</v>
      </c>
      <c r="G34" s="69">
        <v>4</v>
      </c>
      <c r="H34" s="69">
        <v>6</v>
      </c>
      <c r="I34" s="69">
        <v>4.666666666666667</v>
      </c>
      <c r="J34" s="69">
        <v>5</v>
      </c>
      <c r="K34" s="69">
        <v>5.333333333333333</v>
      </c>
      <c r="L34" s="69">
        <v>4.8</v>
      </c>
      <c r="M34" s="69">
        <v>4.5</v>
      </c>
      <c r="N34" s="69">
        <v>5</v>
      </c>
      <c r="O34" s="69">
        <v>4</v>
      </c>
      <c r="P34" s="69">
        <v>3</v>
      </c>
      <c r="Q34" s="69">
        <v>0</v>
      </c>
      <c r="R34" s="69">
        <v>0</v>
      </c>
      <c r="S34" s="69">
        <v>2</v>
      </c>
      <c r="T34" s="69">
        <v>3.6</v>
      </c>
      <c r="U34" s="69">
        <v>4</v>
      </c>
      <c r="V34" s="69">
        <v>4</v>
      </c>
      <c r="W34" s="69">
        <v>4</v>
      </c>
      <c r="X34" s="69">
        <v>2.8571428571428572</v>
      </c>
      <c r="Y34" s="69">
        <v>3</v>
      </c>
      <c r="Z34" s="69">
        <v>0</v>
      </c>
      <c r="AA34" s="69">
        <v>0</v>
      </c>
      <c r="AB34" s="69">
        <v>2</v>
      </c>
      <c r="AC34" s="69">
        <v>3.0909090909090908</v>
      </c>
      <c r="AD34" s="69">
        <v>3</v>
      </c>
      <c r="AE34" s="69">
        <v>3</v>
      </c>
      <c r="AF34" s="69">
        <v>3</v>
      </c>
      <c r="AG34" s="70">
        <v>3</v>
      </c>
    </row>
    <row r="35" spans="2:33" x14ac:dyDescent="0.3">
      <c r="B35" s="126"/>
      <c r="C35" s="13">
        <f t="shared" si="24"/>
        <v>1031</v>
      </c>
      <c r="D35" s="57" t="s">
        <v>25</v>
      </c>
      <c r="E35" s="54">
        <v>0</v>
      </c>
      <c r="F35" s="69">
        <v>1.1111111111111109</v>
      </c>
      <c r="G35" s="69">
        <v>3</v>
      </c>
      <c r="H35" s="69">
        <v>5.333333333333333</v>
      </c>
      <c r="I35" s="69">
        <v>4.666666666666667</v>
      </c>
      <c r="J35" s="69">
        <v>5</v>
      </c>
      <c r="K35" s="69">
        <v>5.333333333333333</v>
      </c>
      <c r="L35" s="69">
        <v>4.8</v>
      </c>
      <c r="M35" s="69">
        <v>5.5</v>
      </c>
      <c r="N35" s="69">
        <v>5</v>
      </c>
      <c r="O35" s="69">
        <v>4.4000000000000004</v>
      </c>
      <c r="P35" s="69">
        <v>2</v>
      </c>
      <c r="Q35" s="69">
        <v>0</v>
      </c>
      <c r="R35" s="69">
        <v>0</v>
      </c>
      <c r="S35" s="69">
        <v>3</v>
      </c>
      <c r="T35" s="69">
        <v>4</v>
      </c>
      <c r="U35" s="69">
        <v>4</v>
      </c>
      <c r="V35" s="69">
        <v>4</v>
      </c>
      <c r="W35" s="69">
        <v>3.1111111111111112</v>
      </c>
      <c r="X35" s="69">
        <v>2.5714285714285721</v>
      </c>
      <c r="Y35" s="69">
        <v>2</v>
      </c>
      <c r="Z35" s="69">
        <v>0</v>
      </c>
      <c r="AA35" s="69">
        <v>0</v>
      </c>
      <c r="AB35" s="69">
        <v>2.5</v>
      </c>
      <c r="AC35" s="69">
        <v>3.0909090909090908</v>
      </c>
      <c r="AD35" s="69">
        <v>3</v>
      </c>
      <c r="AE35" s="69">
        <v>3</v>
      </c>
      <c r="AF35" s="69">
        <v>3</v>
      </c>
      <c r="AG35" s="70">
        <v>2</v>
      </c>
    </row>
    <row r="36" spans="2:33" x14ac:dyDescent="0.3">
      <c r="B36" s="126" t="s">
        <v>136</v>
      </c>
      <c r="C36" s="13">
        <f t="shared" si="24"/>
        <v>1031</v>
      </c>
      <c r="D36" s="57" t="s">
        <v>24</v>
      </c>
      <c r="E36" s="58">
        <f>E34-E32</f>
        <v>0</v>
      </c>
      <c r="F36" s="13">
        <f t="shared" ref="F36:AG37" si="25">F34-F32</f>
        <v>0</v>
      </c>
      <c r="G36" s="13">
        <f t="shared" si="25"/>
        <v>0</v>
      </c>
      <c r="H36" s="13">
        <f t="shared" si="25"/>
        <v>0</v>
      </c>
      <c r="I36" s="13">
        <f t="shared" si="25"/>
        <v>0</v>
      </c>
      <c r="J36" s="13">
        <f t="shared" si="25"/>
        <v>0</v>
      </c>
      <c r="K36" s="13">
        <f t="shared" si="25"/>
        <v>0</v>
      </c>
      <c r="L36" s="13">
        <f t="shared" si="25"/>
        <v>0</v>
      </c>
      <c r="M36" s="13">
        <f t="shared" si="25"/>
        <v>0</v>
      </c>
      <c r="N36" s="13">
        <f t="shared" si="25"/>
        <v>0</v>
      </c>
      <c r="O36" s="13">
        <f t="shared" si="25"/>
        <v>0</v>
      </c>
      <c r="P36" s="13">
        <f t="shared" si="25"/>
        <v>0</v>
      </c>
      <c r="Q36" s="13">
        <f t="shared" si="25"/>
        <v>0</v>
      </c>
      <c r="R36" s="13">
        <f t="shared" si="25"/>
        <v>0</v>
      </c>
      <c r="S36" s="13">
        <f t="shared" si="25"/>
        <v>0</v>
      </c>
      <c r="T36" s="13">
        <f t="shared" si="25"/>
        <v>0</v>
      </c>
      <c r="U36" s="13">
        <f t="shared" si="25"/>
        <v>0</v>
      </c>
      <c r="V36" s="13">
        <f t="shared" si="25"/>
        <v>0</v>
      </c>
      <c r="W36" s="13">
        <f t="shared" si="25"/>
        <v>0</v>
      </c>
      <c r="X36" s="13">
        <f t="shared" si="25"/>
        <v>0</v>
      </c>
      <c r="Y36" s="13">
        <f t="shared" si="25"/>
        <v>0</v>
      </c>
      <c r="Z36" s="13">
        <f t="shared" si="25"/>
        <v>0</v>
      </c>
      <c r="AA36" s="13">
        <f t="shared" si="25"/>
        <v>0</v>
      </c>
      <c r="AB36" s="13">
        <f t="shared" si="25"/>
        <v>0</v>
      </c>
      <c r="AC36" s="13">
        <f t="shared" si="25"/>
        <v>0</v>
      </c>
      <c r="AD36" s="13">
        <f t="shared" si="25"/>
        <v>0</v>
      </c>
      <c r="AE36" s="13">
        <f t="shared" si="25"/>
        <v>0</v>
      </c>
      <c r="AF36" s="13">
        <f t="shared" si="25"/>
        <v>0</v>
      </c>
      <c r="AG36" s="6">
        <f t="shared" si="25"/>
        <v>0</v>
      </c>
    </row>
    <row r="37" spans="2:33" ht="15" thickBot="1" x14ac:dyDescent="0.35">
      <c r="B37" s="127"/>
      <c r="C37" s="13">
        <f t="shared" si="24"/>
        <v>1031</v>
      </c>
      <c r="D37" s="60" t="s">
        <v>25</v>
      </c>
      <c r="E37" s="61">
        <f>E35-E33</f>
        <v>0</v>
      </c>
      <c r="F37" s="59">
        <f t="shared" si="25"/>
        <v>0</v>
      </c>
      <c r="G37" s="59">
        <f t="shared" si="25"/>
        <v>0</v>
      </c>
      <c r="H37" s="59">
        <f t="shared" si="25"/>
        <v>0</v>
      </c>
      <c r="I37" s="59">
        <f t="shared" si="25"/>
        <v>0</v>
      </c>
      <c r="J37" s="59">
        <f t="shared" si="25"/>
        <v>0</v>
      </c>
      <c r="K37" s="59">
        <f t="shared" si="25"/>
        <v>0</v>
      </c>
      <c r="L37" s="59">
        <f t="shared" si="25"/>
        <v>0</v>
      </c>
      <c r="M37" s="59">
        <f t="shared" si="25"/>
        <v>0</v>
      </c>
      <c r="N37" s="59">
        <f t="shared" si="25"/>
        <v>0</v>
      </c>
      <c r="O37" s="59">
        <f t="shared" si="25"/>
        <v>0</v>
      </c>
      <c r="P37" s="59">
        <f t="shared" si="25"/>
        <v>0</v>
      </c>
      <c r="Q37" s="59">
        <f t="shared" si="25"/>
        <v>0</v>
      </c>
      <c r="R37" s="59">
        <f t="shared" si="25"/>
        <v>0</v>
      </c>
      <c r="S37" s="59">
        <f t="shared" si="25"/>
        <v>0</v>
      </c>
      <c r="T37" s="59">
        <f t="shared" si="25"/>
        <v>0</v>
      </c>
      <c r="U37" s="59">
        <f t="shared" si="25"/>
        <v>0</v>
      </c>
      <c r="V37" s="59">
        <f t="shared" si="25"/>
        <v>0</v>
      </c>
      <c r="W37" s="59">
        <f t="shared" si="25"/>
        <v>0</v>
      </c>
      <c r="X37" s="59">
        <f t="shared" si="25"/>
        <v>0</v>
      </c>
      <c r="Y37" s="59">
        <f t="shared" si="25"/>
        <v>0</v>
      </c>
      <c r="Z37" s="59">
        <f t="shared" si="25"/>
        <v>0</v>
      </c>
      <c r="AA37" s="59">
        <f t="shared" si="25"/>
        <v>0</v>
      </c>
      <c r="AB37" s="59">
        <f t="shared" si="25"/>
        <v>0</v>
      </c>
      <c r="AC37" s="59">
        <f t="shared" si="25"/>
        <v>0</v>
      </c>
      <c r="AD37" s="59">
        <f t="shared" si="25"/>
        <v>0</v>
      </c>
      <c r="AE37" s="59">
        <f t="shared" si="25"/>
        <v>0</v>
      </c>
      <c r="AF37" s="59">
        <f t="shared" si="25"/>
        <v>0</v>
      </c>
      <c r="AG37" s="5">
        <f t="shared" si="25"/>
        <v>0</v>
      </c>
    </row>
    <row r="38" spans="2:33" x14ac:dyDescent="0.3">
      <c r="B38" s="128" t="s">
        <v>1</v>
      </c>
      <c r="C38" s="13">
        <f t="shared" si="24"/>
        <v>1038</v>
      </c>
      <c r="D38" s="53" t="s">
        <v>24</v>
      </c>
      <c r="E38" s="54">
        <v>1</v>
      </c>
      <c r="F38" s="69">
        <v>0.44444444444444442</v>
      </c>
      <c r="G38" s="69">
        <v>6</v>
      </c>
      <c r="H38" s="69">
        <v>5.333333333333333</v>
      </c>
      <c r="I38" s="69">
        <v>4.666666666666667</v>
      </c>
      <c r="J38" s="69">
        <v>5</v>
      </c>
      <c r="K38" s="69">
        <v>5.333333333333333</v>
      </c>
      <c r="L38" s="69">
        <v>4.4000000000000004</v>
      </c>
      <c r="M38" s="69">
        <v>5</v>
      </c>
      <c r="N38" s="69">
        <v>5</v>
      </c>
      <c r="O38" s="69">
        <v>4.8</v>
      </c>
      <c r="P38" s="69">
        <v>3</v>
      </c>
      <c r="Q38" s="69">
        <v>1</v>
      </c>
      <c r="R38" s="69">
        <v>0.22222222222222221</v>
      </c>
      <c r="S38" s="69">
        <v>3</v>
      </c>
      <c r="T38" s="69">
        <v>4</v>
      </c>
      <c r="U38" s="69">
        <v>4</v>
      </c>
      <c r="V38" s="69">
        <v>4</v>
      </c>
      <c r="W38" s="69">
        <v>4</v>
      </c>
      <c r="X38" s="69">
        <v>4</v>
      </c>
      <c r="Y38" s="69">
        <v>3</v>
      </c>
      <c r="Z38" s="69">
        <v>1</v>
      </c>
      <c r="AA38" s="69">
        <v>0.22222222222222221</v>
      </c>
      <c r="AB38" s="69">
        <v>2</v>
      </c>
      <c r="AC38" s="69">
        <v>3.6363636363636358</v>
      </c>
      <c r="AD38" s="69">
        <v>4</v>
      </c>
      <c r="AE38" s="69">
        <v>4</v>
      </c>
      <c r="AF38" s="69">
        <v>3</v>
      </c>
      <c r="AG38" s="70">
        <v>2</v>
      </c>
    </row>
    <row r="39" spans="2:33" x14ac:dyDescent="0.3">
      <c r="B39" s="126"/>
      <c r="C39" s="13">
        <f t="shared" si="24"/>
        <v>1038</v>
      </c>
      <c r="D39" s="57" t="s">
        <v>25</v>
      </c>
      <c r="E39" s="54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70">
        <v>0</v>
      </c>
    </row>
    <row r="40" spans="2:33" x14ac:dyDescent="0.3">
      <c r="B40" s="126" t="s">
        <v>2</v>
      </c>
      <c r="C40" s="13">
        <f t="shared" si="24"/>
        <v>1038</v>
      </c>
      <c r="D40" s="57" t="s">
        <v>24</v>
      </c>
      <c r="E40" s="54">
        <v>1</v>
      </c>
      <c r="F40" s="69">
        <v>0.44444444444444442</v>
      </c>
      <c r="G40" s="69">
        <v>6</v>
      </c>
      <c r="H40" s="69">
        <v>5.333333333333333</v>
      </c>
      <c r="I40" s="69">
        <v>4</v>
      </c>
      <c r="J40" s="69">
        <v>5</v>
      </c>
      <c r="K40" s="69">
        <v>5.333333333333333</v>
      </c>
      <c r="L40" s="69">
        <v>4.4000000000000004</v>
      </c>
      <c r="M40" s="69">
        <v>5</v>
      </c>
      <c r="N40" s="69">
        <v>5</v>
      </c>
      <c r="O40" s="69">
        <v>4.8</v>
      </c>
      <c r="P40" s="69">
        <v>3</v>
      </c>
      <c r="Q40" s="69">
        <v>1</v>
      </c>
      <c r="R40" s="69">
        <v>0.22222222222222221</v>
      </c>
      <c r="S40" s="69">
        <v>3</v>
      </c>
      <c r="T40" s="69">
        <v>4</v>
      </c>
      <c r="U40" s="69">
        <v>4</v>
      </c>
      <c r="V40" s="69">
        <v>4</v>
      </c>
      <c r="W40" s="69">
        <v>4</v>
      </c>
      <c r="X40" s="69">
        <v>4</v>
      </c>
      <c r="Y40" s="69">
        <v>3</v>
      </c>
      <c r="Z40" s="69">
        <v>1</v>
      </c>
      <c r="AA40" s="69">
        <v>0.22222222222222221</v>
      </c>
      <c r="AB40" s="69">
        <v>2</v>
      </c>
      <c r="AC40" s="69">
        <v>3.6363636363636358</v>
      </c>
      <c r="AD40" s="69">
        <v>4</v>
      </c>
      <c r="AE40" s="69">
        <v>4</v>
      </c>
      <c r="AF40" s="69">
        <v>3</v>
      </c>
      <c r="AG40" s="70">
        <v>2</v>
      </c>
    </row>
    <row r="41" spans="2:33" x14ac:dyDescent="0.3">
      <c r="B41" s="126"/>
      <c r="C41" s="13">
        <f t="shared" si="24"/>
        <v>1038</v>
      </c>
      <c r="D41" s="57" t="s">
        <v>25</v>
      </c>
      <c r="E41" s="54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70">
        <v>0</v>
      </c>
    </row>
    <row r="42" spans="2:33" x14ac:dyDescent="0.3">
      <c r="B42" s="126" t="s">
        <v>136</v>
      </c>
      <c r="C42" s="13">
        <f t="shared" si="24"/>
        <v>1038</v>
      </c>
      <c r="D42" s="57" t="s">
        <v>24</v>
      </c>
      <c r="E42" s="58">
        <f>E40-E38</f>
        <v>0</v>
      </c>
      <c r="F42" s="13">
        <f t="shared" ref="F42:AG42" si="26">F40-F38</f>
        <v>0</v>
      </c>
      <c r="G42" s="13">
        <f t="shared" si="26"/>
        <v>0</v>
      </c>
      <c r="H42" s="13">
        <f t="shared" si="26"/>
        <v>0</v>
      </c>
      <c r="I42" s="13">
        <f t="shared" si="26"/>
        <v>-0.66666666666666696</v>
      </c>
      <c r="J42" s="13">
        <f t="shared" si="26"/>
        <v>0</v>
      </c>
      <c r="K42" s="13">
        <f t="shared" si="26"/>
        <v>0</v>
      </c>
      <c r="L42" s="13">
        <f t="shared" si="26"/>
        <v>0</v>
      </c>
      <c r="M42" s="13">
        <f t="shared" si="26"/>
        <v>0</v>
      </c>
      <c r="N42" s="13">
        <f t="shared" si="26"/>
        <v>0</v>
      </c>
      <c r="O42" s="13">
        <f t="shared" si="26"/>
        <v>0</v>
      </c>
      <c r="P42" s="13">
        <f t="shared" si="26"/>
        <v>0</v>
      </c>
      <c r="Q42" s="13">
        <f t="shared" si="26"/>
        <v>0</v>
      </c>
      <c r="R42" s="13">
        <f t="shared" si="26"/>
        <v>0</v>
      </c>
      <c r="S42" s="13">
        <f t="shared" si="26"/>
        <v>0</v>
      </c>
      <c r="T42" s="13">
        <f t="shared" si="26"/>
        <v>0</v>
      </c>
      <c r="U42" s="13">
        <f t="shared" si="26"/>
        <v>0</v>
      </c>
      <c r="V42" s="13">
        <f t="shared" si="26"/>
        <v>0</v>
      </c>
      <c r="W42" s="13">
        <f t="shared" si="26"/>
        <v>0</v>
      </c>
      <c r="X42" s="13">
        <f t="shared" si="26"/>
        <v>0</v>
      </c>
      <c r="Y42" s="13">
        <f t="shared" si="26"/>
        <v>0</v>
      </c>
      <c r="Z42" s="13">
        <f t="shared" si="26"/>
        <v>0</v>
      </c>
      <c r="AA42" s="13">
        <f t="shared" si="26"/>
        <v>0</v>
      </c>
      <c r="AB42" s="13">
        <f t="shared" si="26"/>
        <v>0</v>
      </c>
      <c r="AC42" s="13">
        <f t="shared" si="26"/>
        <v>0</v>
      </c>
      <c r="AD42" s="13">
        <f t="shared" si="26"/>
        <v>0</v>
      </c>
      <c r="AE42" s="13">
        <f t="shared" si="26"/>
        <v>0</v>
      </c>
      <c r="AF42" s="13">
        <f t="shared" si="26"/>
        <v>0</v>
      </c>
      <c r="AG42" s="6">
        <f t="shared" si="26"/>
        <v>0</v>
      </c>
    </row>
    <row r="43" spans="2:33" ht="15" thickBot="1" x14ac:dyDescent="0.35">
      <c r="B43" s="127"/>
      <c r="C43" s="13">
        <f t="shared" si="24"/>
        <v>1038</v>
      </c>
      <c r="D43" s="60" t="s">
        <v>25</v>
      </c>
      <c r="E43" s="61">
        <f>E41-E39</f>
        <v>0</v>
      </c>
      <c r="F43" s="59">
        <f t="shared" ref="F43:AG43" si="27">F41-F39</f>
        <v>0</v>
      </c>
      <c r="G43" s="59">
        <f t="shared" si="27"/>
        <v>0</v>
      </c>
      <c r="H43" s="59">
        <f t="shared" si="27"/>
        <v>0</v>
      </c>
      <c r="I43" s="59">
        <f t="shared" si="27"/>
        <v>0</v>
      </c>
      <c r="J43" s="59">
        <f t="shared" si="27"/>
        <v>0</v>
      </c>
      <c r="K43" s="59">
        <f t="shared" si="27"/>
        <v>0</v>
      </c>
      <c r="L43" s="59">
        <f t="shared" si="27"/>
        <v>0</v>
      </c>
      <c r="M43" s="59">
        <f t="shared" si="27"/>
        <v>0</v>
      </c>
      <c r="N43" s="59">
        <f t="shared" si="27"/>
        <v>0</v>
      </c>
      <c r="O43" s="59">
        <f t="shared" si="27"/>
        <v>0</v>
      </c>
      <c r="P43" s="59">
        <f t="shared" si="27"/>
        <v>0</v>
      </c>
      <c r="Q43" s="59">
        <f t="shared" si="27"/>
        <v>0</v>
      </c>
      <c r="R43" s="59">
        <f t="shared" si="27"/>
        <v>0</v>
      </c>
      <c r="S43" s="59">
        <f t="shared" si="27"/>
        <v>0</v>
      </c>
      <c r="T43" s="59">
        <f t="shared" si="27"/>
        <v>0</v>
      </c>
      <c r="U43" s="59">
        <f t="shared" si="27"/>
        <v>0</v>
      </c>
      <c r="V43" s="59">
        <f t="shared" si="27"/>
        <v>0</v>
      </c>
      <c r="W43" s="59">
        <f t="shared" si="27"/>
        <v>0</v>
      </c>
      <c r="X43" s="59">
        <f t="shared" si="27"/>
        <v>0</v>
      </c>
      <c r="Y43" s="59">
        <f t="shared" si="27"/>
        <v>0</v>
      </c>
      <c r="Z43" s="59">
        <f t="shared" si="27"/>
        <v>0</v>
      </c>
      <c r="AA43" s="59">
        <f t="shared" si="27"/>
        <v>0</v>
      </c>
      <c r="AB43" s="59">
        <f t="shared" si="27"/>
        <v>0</v>
      </c>
      <c r="AC43" s="59">
        <f t="shared" si="27"/>
        <v>0</v>
      </c>
      <c r="AD43" s="59">
        <f t="shared" si="27"/>
        <v>0</v>
      </c>
      <c r="AE43" s="59">
        <f t="shared" si="27"/>
        <v>0</v>
      </c>
      <c r="AF43" s="59">
        <f t="shared" si="27"/>
        <v>0</v>
      </c>
      <c r="AG43" s="5">
        <f t="shared" si="27"/>
        <v>0</v>
      </c>
    </row>
    <row r="44" spans="2:33" x14ac:dyDescent="0.3">
      <c r="B44" s="128" t="s">
        <v>1</v>
      </c>
      <c r="C44" s="13">
        <f t="shared" si="24"/>
        <v>1054</v>
      </c>
      <c r="D44" s="53" t="s">
        <v>24</v>
      </c>
      <c r="E44" s="54">
        <v>0</v>
      </c>
      <c r="F44" s="69">
        <v>0.44444444444444442</v>
      </c>
      <c r="G44" s="69">
        <v>4</v>
      </c>
      <c r="H44" s="69">
        <v>4.666666666666667</v>
      </c>
      <c r="I44" s="69">
        <v>4.666666666666667</v>
      </c>
      <c r="J44" s="69">
        <v>5</v>
      </c>
      <c r="K44" s="69">
        <v>4.666666666666667</v>
      </c>
      <c r="L44" s="69">
        <v>5.2</v>
      </c>
      <c r="M44" s="69">
        <v>5</v>
      </c>
      <c r="N44" s="69">
        <v>5</v>
      </c>
      <c r="O44" s="69">
        <v>4.8</v>
      </c>
      <c r="P44" s="69">
        <v>0</v>
      </c>
      <c r="Q44" s="69">
        <v>0</v>
      </c>
      <c r="R44" s="69">
        <v>0.44444444444444442</v>
      </c>
      <c r="S44" s="69">
        <v>2</v>
      </c>
      <c r="T44" s="69">
        <v>3.6</v>
      </c>
      <c r="U44" s="69">
        <v>4</v>
      </c>
      <c r="V44" s="69">
        <v>4</v>
      </c>
      <c r="W44" s="69">
        <v>3.7777777777777781</v>
      </c>
      <c r="X44" s="69">
        <v>3.1428571428571428</v>
      </c>
      <c r="Y44" s="69">
        <v>0</v>
      </c>
      <c r="Z44" s="69">
        <v>0</v>
      </c>
      <c r="AA44" s="69">
        <v>0.44444444444444442</v>
      </c>
      <c r="AB44" s="69">
        <v>2</v>
      </c>
      <c r="AC44" s="69">
        <v>3.0909090909090908</v>
      </c>
      <c r="AD44" s="69">
        <v>3</v>
      </c>
      <c r="AE44" s="69">
        <v>3</v>
      </c>
      <c r="AF44" s="69">
        <v>3</v>
      </c>
      <c r="AG44" s="70">
        <v>2</v>
      </c>
    </row>
    <row r="45" spans="2:33" x14ac:dyDescent="0.3">
      <c r="B45" s="126"/>
      <c r="C45" s="13">
        <f t="shared" si="24"/>
        <v>1054</v>
      </c>
      <c r="D45" s="57" t="s">
        <v>25</v>
      </c>
      <c r="E45" s="54">
        <v>0</v>
      </c>
      <c r="F45" s="69">
        <v>0</v>
      </c>
      <c r="G45" s="69">
        <v>4</v>
      </c>
      <c r="H45" s="69">
        <v>5.333333333333333</v>
      </c>
      <c r="I45" s="69">
        <v>4.666666666666667</v>
      </c>
      <c r="J45" s="69">
        <v>5</v>
      </c>
      <c r="K45" s="69">
        <v>4.666666666666667</v>
      </c>
      <c r="L45" s="69">
        <v>5.2</v>
      </c>
      <c r="M45" s="69">
        <v>5</v>
      </c>
      <c r="N45" s="69">
        <v>5</v>
      </c>
      <c r="O45" s="69">
        <v>4.8</v>
      </c>
      <c r="P45" s="69">
        <v>1</v>
      </c>
      <c r="Q45" s="69">
        <v>0</v>
      </c>
      <c r="R45" s="69">
        <v>0</v>
      </c>
      <c r="S45" s="69">
        <v>2</v>
      </c>
      <c r="T45" s="69">
        <v>3.6</v>
      </c>
      <c r="U45" s="69">
        <v>4</v>
      </c>
      <c r="V45" s="69">
        <v>4</v>
      </c>
      <c r="W45" s="69">
        <v>3.7777777777777781</v>
      </c>
      <c r="X45" s="69">
        <v>3.1428571428571428</v>
      </c>
      <c r="Y45" s="69">
        <v>1</v>
      </c>
      <c r="Z45" s="69">
        <v>0</v>
      </c>
      <c r="AA45" s="69">
        <v>0</v>
      </c>
      <c r="AB45" s="69">
        <v>2</v>
      </c>
      <c r="AC45" s="69">
        <v>3.0909090909090908</v>
      </c>
      <c r="AD45" s="69">
        <v>3</v>
      </c>
      <c r="AE45" s="69">
        <v>3</v>
      </c>
      <c r="AF45" s="69">
        <v>3</v>
      </c>
      <c r="AG45" s="70">
        <v>2</v>
      </c>
    </row>
    <row r="46" spans="2:33" x14ac:dyDescent="0.3">
      <c r="B46" s="126" t="s">
        <v>2</v>
      </c>
      <c r="C46" s="13">
        <f t="shared" si="24"/>
        <v>1054</v>
      </c>
      <c r="D46" s="57" t="s">
        <v>24</v>
      </c>
      <c r="E46" s="54">
        <v>0</v>
      </c>
      <c r="F46" s="69">
        <v>0.44444444444444442</v>
      </c>
      <c r="G46" s="69">
        <v>4</v>
      </c>
      <c r="H46" s="69">
        <v>4.666666666666667</v>
      </c>
      <c r="I46" s="69">
        <v>4.666666666666667</v>
      </c>
      <c r="J46" s="69">
        <v>5</v>
      </c>
      <c r="K46" s="69">
        <v>4.666666666666667</v>
      </c>
      <c r="L46" s="69">
        <v>5.2</v>
      </c>
      <c r="M46" s="69">
        <v>5</v>
      </c>
      <c r="N46" s="69">
        <v>5</v>
      </c>
      <c r="O46" s="69">
        <v>4.8</v>
      </c>
      <c r="P46" s="69">
        <v>0</v>
      </c>
      <c r="Q46" s="69">
        <v>0</v>
      </c>
      <c r="R46" s="69">
        <v>0.44444444444444442</v>
      </c>
      <c r="S46" s="69">
        <v>2</v>
      </c>
      <c r="T46" s="69">
        <v>3.6</v>
      </c>
      <c r="U46" s="69">
        <v>4</v>
      </c>
      <c r="V46" s="69">
        <v>4</v>
      </c>
      <c r="W46" s="69">
        <v>3.7777777777777781</v>
      </c>
      <c r="X46" s="69">
        <v>3.1428571428571428</v>
      </c>
      <c r="Y46" s="69">
        <v>0</v>
      </c>
      <c r="Z46" s="69">
        <v>0</v>
      </c>
      <c r="AA46" s="69">
        <v>0.44444444444444442</v>
      </c>
      <c r="AB46" s="69">
        <v>2</v>
      </c>
      <c r="AC46" s="69">
        <v>3.0909090909090908</v>
      </c>
      <c r="AD46" s="69">
        <v>3</v>
      </c>
      <c r="AE46" s="69">
        <v>3</v>
      </c>
      <c r="AF46" s="69">
        <v>3</v>
      </c>
      <c r="AG46" s="70">
        <v>2</v>
      </c>
    </row>
    <row r="47" spans="2:33" x14ac:dyDescent="0.3">
      <c r="B47" s="126"/>
      <c r="C47" s="13">
        <f t="shared" si="24"/>
        <v>1054</v>
      </c>
      <c r="D47" s="57" t="s">
        <v>25</v>
      </c>
      <c r="E47" s="54">
        <v>0</v>
      </c>
      <c r="F47" s="69">
        <v>0</v>
      </c>
      <c r="G47" s="69">
        <v>4</v>
      </c>
      <c r="H47" s="69">
        <v>5.333333333333333</v>
      </c>
      <c r="I47" s="69">
        <v>4.666666666666667</v>
      </c>
      <c r="J47" s="69">
        <v>5</v>
      </c>
      <c r="K47" s="69">
        <v>4.666666666666667</v>
      </c>
      <c r="L47" s="69">
        <v>5.2</v>
      </c>
      <c r="M47" s="69">
        <v>5</v>
      </c>
      <c r="N47" s="69">
        <v>5</v>
      </c>
      <c r="O47" s="69">
        <v>4.8</v>
      </c>
      <c r="P47" s="69">
        <v>1</v>
      </c>
      <c r="Q47" s="69">
        <v>0</v>
      </c>
      <c r="R47" s="69">
        <v>0</v>
      </c>
      <c r="S47" s="69">
        <v>2</v>
      </c>
      <c r="T47" s="69">
        <v>3.6</v>
      </c>
      <c r="U47" s="69">
        <v>4</v>
      </c>
      <c r="V47" s="69">
        <v>4</v>
      </c>
      <c r="W47" s="69">
        <v>3.7777777777777781</v>
      </c>
      <c r="X47" s="69">
        <v>3.1428571428571428</v>
      </c>
      <c r="Y47" s="69">
        <v>1</v>
      </c>
      <c r="Z47" s="69">
        <v>0</v>
      </c>
      <c r="AA47" s="69">
        <v>0</v>
      </c>
      <c r="AB47" s="69">
        <v>2</v>
      </c>
      <c r="AC47" s="69">
        <v>3.0909090909090908</v>
      </c>
      <c r="AD47" s="69">
        <v>3</v>
      </c>
      <c r="AE47" s="69">
        <v>3</v>
      </c>
      <c r="AF47" s="69">
        <v>3</v>
      </c>
      <c r="AG47" s="70">
        <v>2</v>
      </c>
    </row>
    <row r="48" spans="2:33" x14ac:dyDescent="0.3">
      <c r="B48" s="126" t="s">
        <v>136</v>
      </c>
      <c r="C48" s="13">
        <f t="shared" si="24"/>
        <v>1054</v>
      </c>
      <c r="D48" s="57" t="s">
        <v>24</v>
      </c>
      <c r="E48" s="58">
        <f>E46-E44</f>
        <v>0</v>
      </c>
      <c r="F48" s="13">
        <f t="shared" ref="F48:AG48" si="28">F46-F44</f>
        <v>0</v>
      </c>
      <c r="G48" s="13">
        <f t="shared" si="28"/>
        <v>0</v>
      </c>
      <c r="H48" s="13">
        <f t="shared" si="28"/>
        <v>0</v>
      </c>
      <c r="I48" s="13">
        <f t="shared" si="28"/>
        <v>0</v>
      </c>
      <c r="J48" s="13">
        <f t="shared" si="28"/>
        <v>0</v>
      </c>
      <c r="K48" s="13">
        <f t="shared" si="28"/>
        <v>0</v>
      </c>
      <c r="L48" s="13">
        <f t="shared" si="28"/>
        <v>0</v>
      </c>
      <c r="M48" s="13">
        <f t="shared" si="28"/>
        <v>0</v>
      </c>
      <c r="N48" s="13">
        <f t="shared" si="28"/>
        <v>0</v>
      </c>
      <c r="O48" s="13">
        <f t="shared" si="28"/>
        <v>0</v>
      </c>
      <c r="P48" s="13">
        <f t="shared" si="28"/>
        <v>0</v>
      </c>
      <c r="Q48" s="13">
        <f t="shared" si="28"/>
        <v>0</v>
      </c>
      <c r="R48" s="13">
        <f t="shared" si="28"/>
        <v>0</v>
      </c>
      <c r="S48" s="13">
        <f t="shared" si="28"/>
        <v>0</v>
      </c>
      <c r="T48" s="13">
        <f t="shared" si="28"/>
        <v>0</v>
      </c>
      <c r="U48" s="13">
        <f t="shared" si="28"/>
        <v>0</v>
      </c>
      <c r="V48" s="13">
        <f t="shared" si="28"/>
        <v>0</v>
      </c>
      <c r="W48" s="13">
        <f t="shared" si="28"/>
        <v>0</v>
      </c>
      <c r="X48" s="13">
        <f t="shared" si="28"/>
        <v>0</v>
      </c>
      <c r="Y48" s="13">
        <f t="shared" si="28"/>
        <v>0</v>
      </c>
      <c r="Z48" s="13">
        <f t="shared" si="28"/>
        <v>0</v>
      </c>
      <c r="AA48" s="13">
        <f t="shared" si="28"/>
        <v>0</v>
      </c>
      <c r="AB48" s="13">
        <f t="shared" si="28"/>
        <v>0</v>
      </c>
      <c r="AC48" s="13">
        <f t="shared" si="28"/>
        <v>0</v>
      </c>
      <c r="AD48" s="13">
        <f t="shared" si="28"/>
        <v>0</v>
      </c>
      <c r="AE48" s="13">
        <f t="shared" si="28"/>
        <v>0</v>
      </c>
      <c r="AF48" s="13">
        <f t="shared" si="28"/>
        <v>0</v>
      </c>
      <c r="AG48" s="6">
        <f t="shared" si="28"/>
        <v>0</v>
      </c>
    </row>
    <row r="49" spans="2:33" ht="15" thickBot="1" x14ac:dyDescent="0.35">
      <c r="B49" s="127"/>
      <c r="C49" s="13">
        <f t="shared" si="24"/>
        <v>1054</v>
      </c>
      <c r="D49" s="60" t="s">
        <v>25</v>
      </c>
      <c r="E49" s="61">
        <f>E47-E45</f>
        <v>0</v>
      </c>
      <c r="F49" s="59">
        <f t="shared" ref="F49:AG49" si="29">F47-F45</f>
        <v>0</v>
      </c>
      <c r="G49" s="59">
        <f t="shared" si="29"/>
        <v>0</v>
      </c>
      <c r="H49" s="59">
        <f t="shared" si="29"/>
        <v>0</v>
      </c>
      <c r="I49" s="59">
        <f t="shared" si="29"/>
        <v>0</v>
      </c>
      <c r="J49" s="59">
        <f t="shared" si="29"/>
        <v>0</v>
      </c>
      <c r="K49" s="59">
        <f t="shared" si="29"/>
        <v>0</v>
      </c>
      <c r="L49" s="59">
        <f t="shared" si="29"/>
        <v>0</v>
      </c>
      <c r="M49" s="59">
        <f t="shared" si="29"/>
        <v>0</v>
      </c>
      <c r="N49" s="59">
        <f t="shared" si="29"/>
        <v>0</v>
      </c>
      <c r="O49" s="59">
        <f t="shared" si="29"/>
        <v>0</v>
      </c>
      <c r="P49" s="59">
        <f t="shared" si="29"/>
        <v>0</v>
      </c>
      <c r="Q49" s="59">
        <f t="shared" si="29"/>
        <v>0</v>
      </c>
      <c r="R49" s="59">
        <f t="shared" si="29"/>
        <v>0</v>
      </c>
      <c r="S49" s="59">
        <f t="shared" si="29"/>
        <v>0</v>
      </c>
      <c r="T49" s="59">
        <f t="shared" si="29"/>
        <v>0</v>
      </c>
      <c r="U49" s="59">
        <f t="shared" si="29"/>
        <v>0</v>
      </c>
      <c r="V49" s="59">
        <f t="shared" si="29"/>
        <v>0</v>
      </c>
      <c r="W49" s="59">
        <f t="shared" si="29"/>
        <v>0</v>
      </c>
      <c r="X49" s="59">
        <f t="shared" si="29"/>
        <v>0</v>
      </c>
      <c r="Y49" s="59">
        <f t="shared" si="29"/>
        <v>0</v>
      </c>
      <c r="Z49" s="59">
        <f t="shared" si="29"/>
        <v>0</v>
      </c>
      <c r="AA49" s="59">
        <f t="shared" si="29"/>
        <v>0</v>
      </c>
      <c r="AB49" s="59">
        <f t="shared" si="29"/>
        <v>0</v>
      </c>
      <c r="AC49" s="59">
        <f t="shared" si="29"/>
        <v>0</v>
      </c>
      <c r="AD49" s="59">
        <f t="shared" si="29"/>
        <v>0</v>
      </c>
      <c r="AE49" s="59">
        <f t="shared" si="29"/>
        <v>0</v>
      </c>
      <c r="AF49" s="59">
        <f t="shared" si="29"/>
        <v>0</v>
      </c>
      <c r="AG49" s="5">
        <f t="shared" si="29"/>
        <v>0</v>
      </c>
    </row>
    <row r="50" spans="2:33" x14ac:dyDescent="0.3">
      <c r="B50" s="128" t="s">
        <v>1</v>
      </c>
      <c r="C50" s="13">
        <f t="shared" si="24"/>
        <v>1056</v>
      </c>
      <c r="D50" s="53" t="s">
        <v>24</v>
      </c>
      <c r="E50" s="54">
        <v>0</v>
      </c>
      <c r="F50" s="69">
        <v>0.66666666666666663</v>
      </c>
      <c r="G50" s="69">
        <v>7</v>
      </c>
      <c r="H50" s="69">
        <v>6.666666666666667</v>
      </c>
      <c r="I50" s="69">
        <v>5.333333333333333</v>
      </c>
      <c r="J50" s="69">
        <v>5</v>
      </c>
      <c r="K50" s="69">
        <v>4.666666666666667</v>
      </c>
      <c r="L50" s="69">
        <v>4.8</v>
      </c>
      <c r="M50" s="69">
        <v>6</v>
      </c>
      <c r="N50" s="69">
        <v>6.5</v>
      </c>
      <c r="O50" s="69">
        <v>5.2</v>
      </c>
      <c r="P50" s="69">
        <v>0</v>
      </c>
      <c r="Q50" s="69">
        <v>0</v>
      </c>
      <c r="R50" s="69">
        <v>0</v>
      </c>
      <c r="S50" s="69">
        <v>2</v>
      </c>
      <c r="T50" s="69">
        <v>4.4000000000000004</v>
      </c>
      <c r="U50" s="69">
        <v>4</v>
      </c>
      <c r="V50" s="69">
        <v>4</v>
      </c>
      <c r="W50" s="69">
        <v>4</v>
      </c>
      <c r="X50" s="69">
        <v>2.8571428571428572</v>
      </c>
      <c r="Y50" s="69">
        <v>2</v>
      </c>
      <c r="Z50" s="69">
        <v>0</v>
      </c>
      <c r="AA50" s="69">
        <v>0</v>
      </c>
      <c r="AB50" s="69">
        <v>3</v>
      </c>
      <c r="AC50" s="69">
        <v>4</v>
      </c>
      <c r="AD50" s="69">
        <v>4</v>
      </c>
      <c r="AE50" s="69">
        <v>3.333333333333333</v>
      </c>
      <c r="AF50" s="69">
        <v>2</v>
      </c>
      <c r="AG50" s="70">
        <v>2</v>
      </c>
    </row>
    <row r="51" spans="2:33" x14ac:dyDescent="0.3">
      <c r="B51" s="126"/>
      <c r="C51" s="13">
        <f t="shared" si="24"/>
        <v>1056</v>
      </c>
      <c r="D51" s="57" t="s">
        <v>25</v>
      </c>
      <c r="E51" s="54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69">
        <v>0</v>
      </c>
      <c r="Q51" s="69">
        <v>0</v>
      </c>
      <c r="R51" s="69">
        <v>0</v>
      </c>
      <c r="S51" s="69">
        <v>0</v>
      </c>
      <c r="T51" s="69">
        <v>0</v>
      </c>
      <c r="U51" s="69">
        <v>0</v>
      </c>
      <c r="V51" s="69">
        <v>0</v>
      </c>
      <c r="W51" s="69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69">
        <v>0</v>
      </c>
      <c r="AD51" s="69">
        <v>0</v>
      </c>
      <c r="AE51" s="69">
        <v>0</v>
      </c>
      <c r="AF51" s="69">
        <v>0</v>
      </c>
      <c r="AG51" s="70">
        <v>0</v>
      </c>
    </row>
    <row r="52" spans="2:33" x14ac:dyDescent="0.3">
      <c r="B52" s="126" t="s">
        <v>2</v>
      </c>
      <c r="C52" s="13">
        <f t="shared" si="24"/>
        <v>1056</v>
      </c>
      <c r="D52" s="57" t="s">
        <v>24</v>
      </c>
      <c r="E52" s="54">
        <v>0</v>
      </c>
      <c r="F52" s="69">
        <v>0.66666666666666663</v>
      </c>
      <c r="G52" s="69">
        <v>7</v>
      </c>
      <c r="H52" s="69">
        <v>6.666666666666667</v>
      </c>
      <c r="I52" s="69">
        <v>5.333333333333333</v>
      </c>
      <c r="J52" s="69">
        <v>5</v>
      </c>
      <c r="K52" s="69">
        <v>4.666666666666667</v>
      </c>
      <c r="L52" s="69">
        <v>4.8</v>
      </c>
      <c r="M52" s="69">
        <v>6</v>
      </c>
      <c r="N52" s="69">
        <v>6.5</v>
      </c>
      <c r="O52" s="69">
        <v>5.2</v>
      </c>
      <c r="P52" s="69">
        <v>0</v>
      </c>
      <c r="Q52" s="69">
        <v>0</v>
      </c>
      <c r="R52" s="69">
        <v>0</v>
      </c>
      <c r="S52" s="69">
        <v>2</v>
      </c>
      <c r="T52" s="69">
        <v>4.4000000000000004</v>
      </c>
      <c r="U52" s="69">
        <v>4</v>
      </c>
      <c r="V52" s="69">
        <v>4</v>
      </c>
      <c r="W52" s="69">
        <v>4</v>
      </c>
      <c r="X52" s="69">
        <v>2.8571428571428572</v>
      </c>
      <c r="Y52" s="69">
        <v>2</v>
      </c>
      <c r="Z52" s="69">
        <v>0</v>
      </c>
      <c r="AA52" s="69">
        <v>0</v>
      </c>
      <c r="AB52" s="69">
        <v>3</v>
      </c>
      <c r="AC52" s="69">
        <v>4</v>
      </c>
      <c r="AD52" s="69">
        <v>4</v>
      </c>
      <c r="AE52" s="69">
        <v>3.333333333333333</v>
      </c>
      <c r="AF52" s="69">
        <v>2</v>
      </c>
      <c r="AG52" s="70">
        <v>2</v>
      </c>
    </row>
    <row r="53" spans="2:33" x14ac:dyDescent="0.3">
      <c r="B53" s="126"/>
      <c r="C53" s="13">
        <f t="shared" si="24"/>
        <v>1056</v>
      </c>
      <c r="D53" s="57" t="s">
        <v>25</v>
      </c>
      <c r="E53" s="54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69">
        <v>0</v>
      </c>
      <c r="AD53" s="69">
        <v>0</v>
      </c>
      <c r="AE53" s="69">
        <v>0</v>
      </c>
      <c r="AF53" s="69">
        <v>0</v>
      </c>
      <c r="AG53" s="70">
        <v>0</v>
      </c>
    </row>
    <row r="54" spans="2:33" x14ac:dyDescent="0.3">
      <c r="B54" s="126" t="s">
        <v>136</v>
      </c>
      <c r="C54" s="13">
        <f t="shared" si="24"/>
        <v>1056</v>
      </c>
      <c r="D54" s="57" t="s">
        <v>24</v>
      </c>
      <c r="E54" s="58">
        <f>E52-E50</f>
        <v>0</v>
      </c>
      <c r="F54" s="13">
        <f t="shared" ref="F54:AG54" si="30">F52-F50</f>
        <v>0</v>
      </c>
      <c r="G54" s="13">
        <f t="shared" si="30"/>
        <v>0</v>
      </c>
      <c r="H54" s="13">
        <f t="shared" si="30"/>
        <v>0</v>
      </c>
      <c r="I54" s="13">
        <f t="shared" si="30"/>
        <v>0</v>
      </c>
      <c r="J54" s="13">
        <f t="shared" si="30"/>
        <v>0</v>
      </c>
      <c r="K54" s="13">
        <f t="shared" si="30"/>
        <v>0</v>
      </c>
      <c r="L54" s="13">
        <f t="shared" si="30"/>
        <v>0</v>
      </c>
      <c r="M54" s="13">
        <f t="shared" si="30"/>
        <v>0</v>
      </c>
      <c r="N54" s="13">
        <f t="shared" si="30"/>
        <v>0</v>
      </c>
      <c r="O54" s="13">
        <f t="shared" si="30"/>
        <v>0</v>
      </c>
      <c r="P54" s="13">
        <f t="shared" si="30"/>
        <v>0</v>
      </c>
      <c r="Q54" s="13">
        <f t="shared" si="30"/>
        <v>0</v>
      </c>
      <c r="R54" s="13">
        <f t="shared" si="30"/>
        <v>0</v>
      </c>
      <c r="S54" s="13">
        <f t="shared" si="30"/>
        <v>0</v>
      </c>
      <c r="T54" s="13">
        <f t="shared" si="30"/>
        <v>0</v>
      </c>
      <c r="U54" s="13">
        <f t="shared" si="30"/>
        <v>0</v>
      </c>
      <c r="V54" s="13">
        <f t="shared" si="30"/>
        <v>0</v>
      </c>
      <c r="W54" s="13">
        <f t="shared" si="30"/>
        <v>0</v>
      </c>
      <c r="X54" s="13">
        <f t="shared" si="30"/>
        <v>0</v>
      </c>
      <c r="Y54" s="13">
        <f t="shared" si="30"/>
        <v>0</v>
      </c>
      <c r="Z54" s="13">
        <f t="shared" si="30"/>
        <v>0</v>
      </c>
      <c r="AA54" s="13">
        <f t="shared" si="30"/>
        <v>0</v>
      </c>
      <c r="AB54" s="13">
        <f t="shared" si="30"/>
        <v>0</v>
      </c>
      <c r="AC54" s="13">
        <f t="shared" si="30"/>
        <v>0</v>
      </c>
      <c r="AD54" s="13">
        <f t="shared" si="30"/>
        <v>0</v>
      </c>
      <c r="AE54" s="13">
        <f t="shared" si="30"/>
        <v>0</v>
      </c>
      <c r="AF54" s="13">
        <f t="shared" si="30"/>
        <v>0</v>
      </c>
      <c r="AG54" s="6">
        <f t="shared" si="30"/>
        <v>0</v>
      </c>
    </row>
    <row r="55" spans="2:33" ht="15" thickBot="1" x14ac:dyDescent="0.35">
      <c r="B55" s="127"/>
      <c r="C55" s="13">
        <f t="shared" si="24"/>
        <v>1056</v>
      </c>
      <c r="D55" s="60" t="s">
        <v>25</v>
      </c>
      <c r="E55" s="61">
        <f>E53-E51</f>
        <v>0</v>
      </c>
      <c r="F55" s="59">
        <f t="shared" ref="F55:AG55" si="31">F53-F51</f>
        <v>0</v>
      </c>
      <c r="G55" s="59">
        <f t="shared" si="31"/>
        <v>0</v>
      </c>
      <c r="H55" s="59">
        <f t="shared" si="31"/>
        <v>0</v>
      </c>
      <c r="I55" s="59">
        <f t="shared" si="31"/>
        <v>0</v>
      </c>
      <c r="J55" s="59">
        <f t="shared" si="31"/>
        <v>0</v>
      </c>
      <c r="K55" s="59">
        <f t="shared" si="31"/>
        <v>0</v>
      </c>
      <c r="L55" s="59">
        <f t="shared" si="31"/>
        <v>0</v>
      </c>
      <c r="M55" s="59">
        <f t="shared" si="31"/>
        <v>0</v>
      </c>
      <c r="N55" s="59">
        <f t="shared" si="31"/>
        <v>0</v>
      </c>
      <c r="O55" s="59">
        <f t="shared" si="31"/>
        <v>0</v>
      </c>
      <c r="P55" s="59">
        <f t="shared" si="31"/>
        <v>0</v>
      </c>
      <c r="Q55" s="59">
        <f t="shared" si="31"/>
        <v>0</v>
      </c>
      <c r="R55" s="59">
        <f t="shared" si="31"/>
        <v>0</v>
      </c>
      <c r="S55" s="59">
        <f t="shared" si="31"/>
        <v>0</v>
      </c>
      <c r="T55" s="59">
        <f t="shared" si="31"/>
        <v>0</v>
      </c>
      <c r="U55" s="59">
        <f t="shared" si="31"/>
        <v>0</v>
      </c>
      <c r="V55" s="59">
        <f t="shared" si="31"/>
        <v>0</v>
      </c>
      <c r="W55" s="59">
        <f t="shared" si="31"/>
        <v>0</v>
      </c>
      <c r="X55" s="59">
        <f t="shared" si="31"/>
        <v>0</v>
      </c>
      <c r="Y55" s="59">
        <f t="shared" si="31"/>
        <v>0</v>
      </c>
      <c r="Z55" s="59">
        <f t="shared" si="31"/>
        <v>0</v>
      </c>
      <c r="AA55" s="59">
        <f t="shared" si="31"/>
        <v>0</v>
      </c>
      <c r="AB55" s="59">
        <f t="shared" si="31"/>
        <v>0</v>
      </c>
      <c r="AC55" s="59">
        <f t="shared" si="31"/>
        <v>0</v>
      </c>
      <c r="AD55" s="59">
        <f t="shared" si="31"/>
        <v>0</v>
      </c>
      <c r="AE55" s="59">
        <f t="shared" si="31"/>
        <v>0</v>
      </c>
      <c r="AF55" s="59">
        <f t="shared" si="31"/>
        <v>0</v>
      </c>
      <c r="AG55" s="5">
        <f t="shared" si="31"/>
        <v>0</v>
      </c>
    </row>
  </sheetData>
  <mergeCells count="27">
    <mergeCell ref="B10:B11"/>
    <mergeCell ref="B32:B33"/>
    <mergeCell ref="B12:B13"/>
    <mergeCell ref="B14:B15"/>
    <mergeCell ref="B16:B17"/>
    <mergeCell ref="B18:B19"/>
    <mergeCell ref="B20:B21"/>
    <mergeCell ref="B22:B23"/>
    <mergeCell ref="B24:B25"/>
    <mergeCell ref="E2:P2"/>
    <mergeCell ref="Q2:Y2"/>
    <mergeCell ref="Z2:AG2"/>
    <mergeCell ref="B6:B7"/>
    <mergeCell ref="B8:B9"/>
    <mergeCell ref="B26:B27"/>
    <mergeCell ref="B28:B29"/>
    <mergeCell ref="B38:B39"/>
    <mergeCell ref="B40:B41"/>
    <mergeCell ref="B42:B43"/>
    <mergeCell ref="B34:B35"/>
    <mergeCell ref="B36:B37"/>
    <mergeCell ref="B54:B55"/>
    <mergeCell ref="B44:B45"/>
    <mergeCell ref="B46:B47"/>
    <mergeCell ref="B48:B49"/>
    <mergeCell ref="B50:B51"/>
    <mergeCell ref="B52:B53"/>
  </mergeCells>
  <conditionalFormatting sqref="E10:AG11 E16:AG17 E22:AG23 E28:AG30">
    <cfRule type="cellIs" dxfId="22" priority="9" operator="lessThan">
      <formula>0</formula>
    </cfRule>
    <cfRule type="cellIs" dxfId="21" priority="10" operator="greaterThan">
      <formula>0</formula>
    </cfRule>
  </conditionalFormatting>
  <conditionalFormatting sqref="E36:AG37">
    <cfRule type="cellIs" dxfId="20" priority="7" operator="lessThan">
      <formula>0</formula>
    </cfRule>
    <cfRule type="cellIs" dxfId="19" priority="8" operator="greaterThan">
      <formula>0</formula>
    </cfRule>
  </conditionalFormatting>
  <conditionalFormatting sqref="E42:AG43">
    <cfRule type="cellIs" dxfId="18" priority="5" operator="lessThan">
      <formula>0</formula>
    </cfRule>
    <cfRule type="cellIs" dxfId="17" priority="6" operator="greaterThan">
      <formula>0</formula>
    </cfRule>
  </conditionalFormatting>
  <conditionalFormatting sqref="E48:AG49">
    <cfRule type="cellIs" dxfId="16" priority="3" operator="lessThan">
      <formula>0</formula>
    </cfRule>
    <cfRule type="cellIs" dxfId="15" priority="4" operator="greaterThan">
      <formula>0</formula>
    </cfRule>
  </conditionalFormatting>
  <conditionalFormatting sqref="E54:AG55">
    <cfRule type="cellIs" dxfId="14" priority="1" operator="lessThan">
      <formula>0</formula>
    </cfRule>
    <cfRule type="cellIs" dxfId="13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78147-6FF7-465D-B93E-01BC00F0135F}">
  <sheetPr>
    <tabColor rgb="FF92D050"/>
  </sheetPr>
  <dimension ref="A1:AG54"/>
  <sheetViews>
    <sheetView showGridLines="0" zoomScale="88" workbookViewId="0"/>
  </sheetViews>
  <sheetFormatPr baseColWidth="10" defaultRowHeight="14.4" x14ac:dyDescent="0.3"/>
  <cols>
    <col min="2" max="2" width="9.21875" bestFit="1" customWidth="1"/>
    <col min="3" max="3" width="8.77734375" bestFit="1" customWidth="1"/>
    <col min="4" max="4" width="7.77734375" customWidth="1"/>
    <col min="5" max="8" width="5.5546875" customWidth="1"/>
    <col min="9" max="9" width="5.44140625" customWidth="1"/>
    <col min="10" max="16" width="5.5546875" customWidth="1"/>
    <col min="17" max="20" width="5.21875" customWidth="1"/>
    <col min="21" max="21" width="5.5546875" customWidth="1"/>
    <col min="22" max="22" width="6" customWidth="1"/>
    <col min="23" max="25" width="6.109375" customWidth="1"/>
    <col min="26" max="28" width="5.21875" customWidth="1"/>
    <col min="29" max="33" width="5.44140625" customWidth="1"/>
  </cols>
  <sheetData>
    <row r="1" spans="1:33" ht="15" thickBot="1" x14ac:dyDescent="0.35">
      <c r="A1" s="3" t="s">
        <v>30</v>
      </c>
    </row>
    <row r="2" spans="1:33" ht="15" thickBot="1" x14ac:dyDescent="0.35">
      <c r="E2" s="129" t="s">
        <v>116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1" t="s">
        <v>117</v>
      </c>
      <c r="R2" s="130"/>
      <c r="S2" s="130"/>
      <c r="T2" s="130"/>
      <c r="U2" s="130"/>
      <c r="V2" s="130"/>
      <c r="W2" s="130"/>
      <c r="X2" s="130"/>
      <c r="Y2" s="130"/>
      <c r="Z2" s="131" t="s">
        <v>118</v>
      </c>
      <c r="AA2" s="130"/>
      <c r="AB2" s="130"/>
      <c r="AC2" s="130"/>
      <c r="AD2" s="130"/>
      <c r="AE2" s="130"/>
      <c r="AF2" s="130"/>
      <c r="AG2" s="132"/>
    </row>
    <row r="3" spans="1:33" ht="80.400000000000006" thickBot="1" x14ac:dyDescent="0.35">
      <c r="E3" s="44" t="s">
        <v>7</v>
      </c>
      <c r="F3" s="45" t="s">
        <v>8</v>
      </c>
      <c r="G3" s="45" t="s">
        <v>9</v>
      </c>
      <c r="H3" s="46" t="s">
        <v>10</v>
      </c>
      <c r="I3" s="45" t="s">
        <v>11</v>
      </c>
      <c r="J3" s="45" t="s">
        <v>12</v>
      </c>
      <c r="K3" s="45" t="s">
        <v>13</v>
      </c>
      <c r="L3" s="45" t="s">
        <v>14</v>
      </c>
      <c r="M3" s="45" t="s">
        <v>108</v>
      </c>
      <c r="N3" s="45" t="s">
        <v>109</v>
      </c>
      <c r="O3" s="45" t="s">
        <v>19</v>
      </c>
      <c r="P3" s="45" t="s">
        <v>15</v>
      </c>
      <c r="Q3" s="45" t="s">
        <v>119</v>
      </c>
      <c r="R3" s="45" t="s">
        <v>120</v>
      </c>
      <c r="S3" s="45" t="s">
        <v>121</v>
      </c>
      <c r="T3" s="45" t="s">
        <v>122</v>
      </c>
      <c r="U3" s="45" t="s">
        <v>123</v>
      </c>
      <c r="V3" s="45" t="s">
        <v>124</v>
      </c>
      <c r="W3" s="45" t="s">
        <v>125</v>
      </c>
      <c r="X3" s="45" t="s">
        <v>126</v>
      </c>
      <c r="Y3" s="45" t="s">
        <v>127</v>
      </c>
      <c r="Z3" s="45" t="s">
        <v>128</v>
      </c>
      <c r="AA3" s="45" t="s">
        <v>129</v>
      </c>
      <c r="AB3" s="45" t="s">
        <v>130</v>
      </c>
      <c r="AC3" s="45" t="s">
        <v>131</v>
      </c>
      <c r="AD3" s="45" t="s">
        <v>132</v>
      </c>
      <c r="AE3" s="45" t="s">
        <v>133</v>
      </c>
      <c r="AF3" s="45" t="s">
        <v>134</v>
      </c>
      <c r="AG3" s="47" t="s">
        <v>135</v>
      </c>
    </row>
    <row r="4" spans="1:33" ht="16.95" customHeight="1" thickBot="1" x14ac:dyDescent="0.35">
      <c r="E4" s="48">
        <v>0</v>
      </c>
      <c r="F4" s="49">
        <v>4.1666666666666664E-2</v>
      </c>
      <c r="G4" s="49">
        <v>0.22916666666666499</v>
      </c>
      <c r="H4" s="49">
        <v>0.27083333333333098</v>
      </c>
      <c r="I4" s="49">
        <v>0.33333333333333298</v>
      </c>
      <c r="J4" s="49">
        <v>0.39583333333333298</v>
      </c>
      <c r="K4" s="49">
        <v>0.52083333333333304</v>
      </c>
      <c r="L4" s="49">
        <v>0.58333333333333304</v>
      </c>
      <c r="M4" s="49">
        <v>0.6875</v>
      </c>
      <c r="N4" s="49">
        <v>0.77083333333333304</v>
      </c>
      <c r="O4" s="49">
        <v>0.85416666666666596</v>
      </c>
      <c r="P4" s="49">
        <v>0.95833333333333304</v>
      </c>
      <c r="Q4" s="49">
        <v>0</v>
      </c>
      <c r="R4" s="49">
        <v>4.1666666666666664E-2</v>
      </c>
      <c r="S4" s="49">
        <v>0.22916666666666599</v>
      </c>
      <c r="T4" s="49">
        <v>0.27083333333333298</v>
      </c>
      <c r="U4" s="49">
        <v>0.375</v>
      </c>
      <c r="V4" s="49">
        <v>0.5</v>
      </c>
      <c r="W4" s="49">
        <v>0.625</v>
      </c>
      <c r="X4" s="49">
        <v>0.8125</v>
      </c>
      <c r="Y4" s="49">
        <v>0.95833333333333304</v>
      </c>
      <c r="Z4" s="49">
        <v>0</v>
      </c>
      <c r="AA4" s="49">
        <v>4.1666666666666664E-2</v>
      </c>
      <c r="AB4" s="49">
        <v>0.22916666666666599</v>
      </c>
      <c r="AC4" s="49">
        <v>0.3125</v>
      </c>
      <c r="AD4" s="49">
        <v>0.54166666666666596</v>
      </c>
      <c r="AE4" s="49">
        <v>0.75</v>
      </c>
      <c r="AF4" s="49">
        <v>0.875</v>
      </c>
      <c r="AG4" s="50">
        <v>0.95833333333333304</v>
      </c>
    </row>
    <row r="5" spans="1:33" ht="15" thickBot="1" x14ac:dyDescent="0.35">
      <c r="B5" s="24" t="s">
        <v>0</v>
      </c>
      <c r="C5" s="51" t="s">
        <v>22</v>
      </c>
      <c r="D5" s="90" t="s">
        <v>17</v>
      </c>
      <c r="E5" s="48">
        <v>4.0972222222222222E-2</v>
      </c>
      <c r="F5" s="49">
        <v>0.22847222222222099</v>
      </c>
      <c r="G5" s="49">
        <v>0.27013888888888699</v>
      </c>
      <c r="H5" s="49">
        <v>0.33263888888888599</v>
      </c>
      <c r="I5" s="49">
        <v>0.39513888888888898</v>
      </c>
      <c r="J5" s="49">
        <v>0.52013888888888904</v>
      </c>
      <c r="K5" s="49">
        <v>0.58263888888888904</v>
      </c>
      <c r="L5" s="49">
        <v>0.686805555555556</v>
      </c>
      <c r="M5" s="49">
        <v>0.77013888888888904</v>
      </c>
      <c r="N5" s="49">
        <v>0.85347222222222197</v>
      </c>
      <c r="O5" s="49">
        <v>0.95763888888888904</v>
      </c>
      <c r="P5" s="49">
        <v>0.999305555555556</v>
      </c>
      <c r="Q5" s="49">
        <v>4.0972222222222222E-2</v>
      </c>
      <c r="R5" s="49">
        <v>0.22847222222222199</v>
      </c>
      <c r="S5" s="49">
        <v>0.27013888888888898</v>
      </c>
      <c r="T5" s="49">
        <v>0.374305555555556</v>
      </c>
      <c r="U5" s="49">
        <v>0.499305555555556</v>
      </c>
      <c r="V5" s="49">
        <v>0.624305555555556</v>
      </c>
      <c r="W5" s="49">
        <v>0.811805555555556</v>
      </c>
      <c r="X5" s="49">
        <v>0.95763888888888904</v>
      </c>
      <c r="Y5" s="49">
        <v>0.999305555555556</v>
      </c>
      <c r="Z5" s="49">
        <v>4.0972222222222222E-2</v>
      </c>
      <c r="AA5" s="49">
        <v>0.22847222222222199</v>
      </c>
      <c r="AB5" s="49">
        <v>0.311805555555556</v>
      </c>
      <c r="AC5" s="49">
        <v>0.54097222222222197</v>
      </c>
      <c r="AD5" s="49">
        <v>0.749305555555556</v>
      </c>
      <c r="AE5" s="49">
        <v>0.874305555555556</v>
      </c>
      <c r="AF5" s="49">
        <v>0.95763888888888904</v>
      </c>
      <c r="AG5" s="50">
        <v>0.999305555555556</v>
      </c>
    </row>
    <row r="6" spans="1:33" x14ac:dyDescent="0.3">
      <c r="B6" s="128" t="s">
        <v>1</v>
      </c>
      <c r="C6" s="13">
        <f>'1'!A4</f>
        <v>1031</v>
      </c>
      <c r="D6" s="91" t="s">
        <v>24</v>
      </c>
      <c r="E6" s="64">
        <f>90*'7'!E6</f>
        <v>0</v>
      </c>
      <c r="F6" s="65">
        <f>90*'7'!F6</f>
        <v>4.4444444444444446</v>
      </c>
      <c r="G6" s="65">
        <f>90*'7'!G6</f>
        <v>360</v>
      </c>
      <c r="H6" s="65">
        <f>90*'7'!H6</f>
        <v>360</v>
      </c>
      <c r="I6" s="65">
        <f>90*'7'!I6</f>
        <v>280</v>
      </c>
      <c r="J6" s="65">
        <f>90*'7'!J6</f>
        <v>150</v>
      </c>
      <c r="K6" s="65">
        <f>90*'7'!K6</f>
        <v>320</v>
      </c>
      <c r="L6" s="65">
        <f>90*'7'!L6</f>
        <v>172.79999999999998</v>
      </c>
      <c r="M6" s="65">
        <f>90*'7'!M6</f>
        <v>202.5</v>
      </c>
      <c r="N6" s="65">
        <f>90*'7'!N6</f>
        <v>225</v>
      </c>
      <c r="O6" s="65">
        <f>90*'7'!O6</f>
        <v>144</v>
      </c>
      <c r="P6" s="65">
        <f>90*'7'!P6</f>
        <v>270</v>
      </c>
      <c r="Q6" s="65">
        <f>90*'7'!Q6</f>
        <v>0</v>
      </c>
      <c r="R6" s="65">
        <f>90*'7'!R6</f>
        <v>0</v>
      </c>
      <c r="S6" s="65">
        <f>90*'7'!S6</f>
        <v>180</v>
      </c>
      <c r="T6" s="65">
        <f>90*'7'!T6</f>
        <v>129.6</v>
      </c>
      <c r="U6" s="65">
        <f>90*'7'!U6</f>
        <v>120</v>
      </c>
      <c r="V6" s="65">
        <f>90*'7'!V6</f>
        <v>120</v>
      </c>
      <c r="W6" s="65">
        <f>90*'7'!W6</f>
        <v>80</v>
      </c>
      <c r="X6" s="65">
        <f>90*'7'!X6</f>
        <v>73.469387755102048</v>
      </c>
      <c r="Y6" s="65">
        <f>90*'7'!Y6</f>
        <v>270</v>
      </c>
      <c r="Z6" s="65">
        <f>90*'7'!Z6</f>
        <v>0</v>
      </c>
      <c r="AA6" s="65">
        <f>90*'7'!AA6</f>
        <v>0</v>
      </c>
      <c r="AB6" s="65">
        <f>90*'7'!AB6</f>
        <v>90</v>
      </c>
      <c r="AC6" s="65">
        <f>90*'7'!AC6</f>
        <v>50.578512396694215</v>
      </c>
      <c r="AD6" s="65">
        <f>90*'7'!AD6</f>
        <v>54</v>
      </c>
      <c r="AE6" s="65">
        <f>90*'7'!AE6</f>
        <v>90</v>
      </c>
      <c r="AF6" s="65">
        <f>90*'7'!AF6</f>
        <v>135</v>
      </c>
      <c r="AG6" s="66">
        <f>90*'7'!AG6</f>
        <v>270</v>
      </c>
    </row>
    <row r="7" spans="1:33" x14ac:dyDescent="0.3">
      <c r="B7" s="126"/>
      <c r="C7" s="13">
        <f t="shared" ref="C7:C11" si="0">C6</f>
        <v>1031</v>
      </c>
      <c r="D7" s="92" t="s">
        <v>25</v>
      </c>
      <c r="E7" s="54">
        <f>90*'7'!E7</f>
        <v>0</v>
      </c>
      <c r="F7" s="55">
        <f>90*'7'!F7</f>
        <v>22.222222222222218</v>
      </c>
      <c r="G7" s="55">
        <f>90*'7'!G7</f>
        <v>270</v>
      </c>
      <c r="H7" s="55">
        <f>90*'7'!H7</f>
        <v>320</v>
      </c>
      <c r="I7" s="55">
        <f>90*'7'!I7</f>
        <v>280</v>
      </c>
      <c r="J7" s="55">
        <f>90*'7'!J7</f>
        <v>150</v>
      </c>
      <c r="K7" s="55">
        <f>90*'7'!K7</f>
        <v>320</v>
      </c>
      <c r="L7" s="55">
        <f>90*'7'!L7</f>
        <v>172.79999999999998</v>
      </c>
      <c r="M7" s="55">
        <f>90*'7'!M7</f>
        <v>247.5</v>
      </c>
      <c r="N7" s="55">
        <f>90*'7'!N7</f>
        <v>225</v>
      </c>
      <c r="O7" s="55">
        <f>90*'7'!O7</f>
        <v>158.40000000000003</v>
      </c>
      <c r="P7" s="55">
        <f>90*'7'!P7</f>
        <v>180</v>
      </c>
      <c r="Q7" s="55">
        <f>90*'7'!Q7</f>
        <v>0</v>
      </c>
      <c r="R7" s="55">
        <f>90*'7'!R7</f>
        <v>0</v>
      </c>
      <c r="S7" s="55">
        <f>90*'7'!S7</f>
        <v>270</v>
      </c>
      <c r="T7" s="55">
        <f>90*'7'!T7</f>
        <v>144</v>
      </c>
      <c r="U7" s="55">
        <f>90*'7'!U7</f>
        <v>120</v>
      </c>
      <c r="V7" s="55">
        <f>90*'7'!V7</f>
        <v>120</v>
      </c>
      <c r="W7" s="55">
        <f>90*'7'!W7</f>
        <v>62.222222222222221</v>
      </c>
      <c r="X7" s="55">
        <f>90*'7'!X7</f>
        <v>66.122448979591852</v>
      </c>
      <c r="Y7" s="55">
        <f>90*'7'!Y7</f>
        <v>180</v>
      </c>
      <c r="Z7" s="55">
        <f>90*'7'!Z7</f>
        <v>0</v>
      </c>
      <c r="AA7" s="55">
        <f>90*'7'!AA7</f>
        <v>0</v>
      </c>
      <c r="AB7" s="55">
        <f>90*'7'!AB7</f>
        <v>112.5</v>
      </c>
      <c r="AC7" s="55">
        <f>90*'7'!AC7</f>
        <v>50.578512396694215</v>
      </c>
      <c r="AD7" s="55">
        <f>90*'7'!AD7</f>
        <v>54</v>
      </c>
      <c r="AE7" s="55">
        <f>90*'7'!AE7</f>
        <v>90</v>
      </c>
      <c r="AF7" s="55">
        <f>90*'7'!AF7</f>
        <v>135</v>
      </c>
      <c r="AG7" s="56">
        <f>90*'7'!AG7</f>
        <v>180</v>
      </c>
    </row>
    <row r="8" spans="1:33" x14ac:dyDescent="0.3">
      <c r="B8" s="126" t="s">
        <v>2</v>
      </c>
      <c r="C8" s="13">
        <f t="shared" si="0"/>
        <v>1031</v>
      </c>
      <c r="D8" s="92" t="s">
        <v>24</v>
      </c>
      <c r="E8" s="54">
        <f>90*'7'!E8</f>
        <v>0</v>
      </c>
      <c r="F8" s="55">
        <f>90*'7'!F8</f>
        <v>4.4444444444444446</v>
      </c>
      <c r="G8" s="55">
        <f>90*'7'!G8</f>
        <v>360</v>
      </c>
      <c r="H8" s="55">
        <f>90*'7'!H8</f>
        <v>360</v>
      </c>
      <c r="I8" s="55">
        <f>90*'7'!I8</f>
        <v>280</v>
      </c>
      <c r="J8" s="55">
        <f>90*'7'!J8</f>
        <v>150</v>
      </c>
      <c r="K8" s="55">
        <f>90*'7'!K8</f>
        <v>320</v>
      </c>
      <c r="L8" s="55">
        <f>90*'7'!L8</f>
        <v>172.79999999999998</v>
      </c>
      <c r="M8" s="55">
        <f>90*'7'!M8</f>
        <v>202.5</v>
      </c>
      <c r="N8" s="55">
        <f>90*'7'!N8</f>
        <v>225</v>
      </c>
      <c r="O8" s="55">
        <f>90*'7'!O8</f>
        <v>144</v>
      </c>
      <c r="P8" s="55">
        <f>90*'7'!P8</f>
        <v>270</v>
      </c>
      <c r="Q8" s="55">
        <f>90*'7'!Q8</f>
        <v>0</v>
      </c>
      <c r="R8" s="55">
        <f>90*'7'!R8</f>
        <v>0</v>
      </c>
      <c r="S8" s="55">
        <f>90*'7'!S8</f>
        <v>180</v>
      </c>
      <c r="T8" s="55">
        <f>90*'7'!T8</f>
        <v>129.6</v>
      </c>
      <c r="U8" s="55">
        <f>90*'7'!U8</f>
        <v>120</v>
      </c>
      <c r="V8" s="55">
        <f>90*'7'!V8</f>
        <v>120</v>
      </c>
      <c r="W8" s="55">
        <f>90*'7'!W8</f>
        <v>80</v>
      </c>
      <c r="X8" s="55">
        <f>90*'7'!X8</f>
        <v>73.469387755102048</v>
      </c>
      <c r="Y8" s="55">
        <f>90*'7'!Y8</f>
        <v>270</v>
      </c>
      <c r="Z8" s="55">
        <f>90*'7'!Z8</f>
        <v>0</v>
      </c>
      <c r="AA8" s="55">
        <f>90*'7'!AA8</f>
        <v>0</v>
      </c>
      <c r="AB8" s="55">
        <f>90*'7'!AB8</f>
        <v>90</v>
      </c>
      <c r="AC8" s="55">
        <f>90*'7'!AC8</f>
        <v>50.578512396694215</v>
      </c>
      <c r="AD8" s="55">
        <f>90*'7'!AD8</f>
        <v>54</v>
      </c>
      <c r="AE8" s="55">
        <f>90*'7'!AE8</f>
        <v>90</v>
      </c>
      <c r="AF8" s="55">
        <f>90*'7'!AF8</f>
        <v>135</v>
      </c>
      <c r="AG8" s="56">
        <f>90*'7'!AG8</f>
        <v>270</v>
      </c>
    </row>
    <row r="9" spans="1:33" x14ac:dyDescent="0.3">
      <c r="B9" s="126"/>
      <c r="C9" s="13">
        <f t="shared" si="0"/>
        <v>1031</v>
      </c>
      <c r="D9" s="92" t="s">
        <v>25</v>
      </c>
      <c r="E9" s="54">
        <f>90*'7'!E9</f>
        <v>0</v>
      </c>
      <c r="F9" s="55">
        <f>90*'7'!F9</f>
        <v>22.222222222222218</v>
      </c>
      <c r="G9" s="55">
        <f>90*'7'!G9</f>
        <v>270</v>
      </c>
      <c r="H9" s="55">
        <f>90*'7'!H9</f>
        <v>320</v>
      </c>
      <c r="I9" s="55">
        <f>90*'7'!I9</f>
        <v>280</v>
      </c>
      <c r="J9" s="55">
        <f>90*'7'!J9</f>
        <v>150</v>
      </c>
      <c r="K9" s="55">
        <f>90*'7'!K9</f>
        <v>320</v>
      </c>
      <c r="L9" s="55">
        <f>90*'7'!L9</f>
        <v>172.79999999999998</v>
      </c>
      <c r="M9" s="55">
        <f>90*'7'!M9</f>
        <v>247.5</v>
      </c>
      <c r="N9" s="55">
        <f>90*'7'!N9</f>
        <v>225</v>
      </c>
      <c r="O9" s="55">
        <f>90*'7'!O9</f>
        <v>158.40000000000003</v>
      </c>
      <c r="P9" s="55">
        <f>90*'7'!P9</f>
        <v>180</v>
      </c>
      <c r="Q9" s="55">
        <f>90*'7'!Q9</f>
        <v>0</v>
      </c>
      <c r="R9" s="55">
        <f>90*'7'!R9</f>
        <v>0</v>
      </c>
      <c r="S9" s="55">
        <f>90*'7'!S9</f>
        <v>270</v>
      </c>
      <c r="T9" s="55">
        <f>90*'7'!T9</f>
        <v>144</v>
      </c>
      <c r="U9" s="55">
        <f>90*'7'!U9</f>
        <v>120</v>
      </c>
      <c r="V9" s="55">
        <f>90*'7'!V9</f>
        <v>120</v>
      </c>
      <c r="W9" s="55">
        <f>90*'7'!W9</f>
        <v>62.222222222222221</v>
      </c>
      <c r="X9" s="55">
        <f>90*'7'!X9</f>
        <v>66.122448979591852</v>
      </c>
      <c r="Y9" s="55">
        <f>90*'7'!Y9</f>
        <v>180</v>
      </c>
      <c r="Z9" s="55">
        <f>90*'7'!Z9</f>
        <v>0</v>
      </c>
      <c r="AA9" s="55">
        <f>90*'7'!AA9</f>
        <v>0</v>
      </c>
      <c r="AB9" s="55">
        <f>90*'7'!AB9</f>
        <v>112.5</v>
      </c>
      <c r="AC9" s="55">
        <f>90*'7'!AC9</f>
        <v>50.578512396694215</v>
      </c>
      <c r="AD9" s="55">
        <f>90*'7'!AD9</f>
        <v>54</v>
      </c>
      <c r="AE9" s="55">
        <f>90*'7'!AE9</f>
        <v>90</v>
      </c>
      <c r="AF9" s="55">
        <f>90*'7'!AF9</f>
        <v>135</v>
      </c>
      <c r="AG9" s="56">
        <f>90*'7'!AG9</f>
        <v>180</v>
      </c>
    </row>
    <row r="10" spans="1:33" x14ac:dyDescent="0.3">
      <c r="B10" s="126" t="s">
        <v>136</v>
      </c>
      <c r="C10" s="13">
        <f t="shared" si="0"/>
        <v>1031</v>
      </c>
      <c r="D10" s="92" t="s">
        <v>24</v>
      </c>
      <c r="E10" s="58">
        <f>90*'7'!E10</f>
        <v>0</v>
      </c>
      <c r="F10" s="13">
        <f>90*'7'!F10</f>
        <v>0</v>
      </c>
      <c r="G10" s="13">
        <f>90*'7'!G10</f>
        <v>0</v>
      </c>
      <c r="H10" s="13">
        <f>90*'7'!H10</f>
        <v>0</v>
      </c>
      <c r="I10" s="13">
        <f>90*'7'!I10</f>
        <v>0</v>
      </c>
      <c r="J10" s="13">
        <f>90*'7'!J10</f>
        <v>0</v>
      </c>
      <c r="K10" s="13">
        <f>90*'7'!K10</f>
        <v>0</v>
      </c>
      <c r="L10" s="13">
        <f>90*'7'!L10</f>
        <v>0</v>
      </c>
      <c r="M10" s="13">
        <f>90*'7'!M10</f>
        <v>0</v>
      </c>
      <c r="N10" s="13">
        <f>90*'7'!N10</f>
        <v>0</v>
      </c>
      <c r="O10" s="13">
        <f>90*'7'!O10</f>
        <v>0</v>
      </c>
      <c r="P10" s="13">
        <f>90*'7'!P10</f>
        <v>0</v>
      </c>
      <c r="Q10" s="13">
        <f>90*'7'!Q10</f>
        <v>0</v>
      </c>
      <c r="R10" s="13">
        <f>90*'7'!R10</f>
        <v>0</v>
      </c>
      <c r="S10" s="13">
        <f>90*'7'!S10</f>
        <v>0</v>
      </c>
      <c r="T10" s="13">
        <f>90*'7'!T10</f>
        <v>0</v>
      </c>
      <c r="U10" s="13">
        <f>90*'7'!U10</f>
        <v>0</v>
      </c>
      <c r="V10" s="13">
        <f>90*'7'!V10</f>
        <v>0</v>
      </c>
      <c r="W10" s="13">
        <f>90*'7'!W10</f>
        <v>0</v>
      </c>
      <c r="X10" s="13">
        <f>90*'7'!X10</f>
        <v>0</v>
      </c>
      <c r="Y10" s="13">
        <f>90*'7'!Y10</f>
        <v>0</v>
      </c>
      <c r="Z10" s="13">
        <f>90*'7'!Z10</f>
        <v>0</v>
      </c>
      <c r="AA10" s="13">
        <f>90*'7'!AA10</f>
        <v>0</v>
      </c>
      <c r="AB10" s="13">
        <f>90*'7'!AB10</f>
        <v>0</v>
      </c>
      <c r="AC10" s="13">
        <f>90*'7'!AC10</f>
        <v>0</v>
      </c>
      <c r="AD10" s="13">
        <f>90*'7'!AD10</f>
        <v>0</v>
      </c>
      <c r="AE10" s="13">
        <f>90*'7'!AE10</f>
        <v>0</v>
      </c>
      <c r="AF10" s="13">
        <f>90*'7'!AF10</f>
        <v>0</v>
      </c>
      <c r="AG10" s="6">
        <f>90*'7'!AG10</f>
        <v>0</v>
      </c>
    </row>
    <row r="11" spans="1:33" ht="15" thickBot="1" x14ac:dyDescent="0.35">
      <c r="B11" s="127"/>
      <c r="C11" s="59">
        <f t="shared" si="0"/>
        <v>1031</v>
      </c>
      <c r="D11" s="93" t="s">
        <v>25</v>
      </c>
      <c r="E11" s="61">
        <f>90*'7'!E11</f>
        <v>0</v>
      </c>
      <c r="F11" s="59">
        <f>90*'7'!F11</f>
        <v>0</v>
      </c>
      <c r="G11" s="59">
        <f>90*'7'!G11</f>
        <v>0</v>
      </c>
      <c r="H11" s="59">
        <f>90*'7'!H11</f>
        <v>0</v>
      </c>
      <c r="I11" s="59">
        <f>90*'7'!I11</f>
        <v>0</v>
      </c>
      <c r="J11" s="59">
        <f>90*'7'!J11</f>
        <v>0</v>
      </c>
      <c r="K11" s="59">
        <f>90*'7'!K11</f>
        <v>0</v>
      </c>
      <c r="L11" s="59">
        <f>90*'7'!L11</f>
        <v>0</v>
      </c>
      <c r="M11" s="59">
        <f>90*'7'!M11</f>
        <v>0</v>
      </c>
      <c r="N11" s="59">
        <f>90*'7'!N11</f>
        <v>0</v>
      </c>
      <c r="O11" s="59">
        <f>90*'7'!O11</f>
        <v>0</v>
      </c>
      <c r="P11" s="59">
        <f>90*'7'!P11</f>
        <v>0</v>
      </c>
      <c r="Q11" s="59">
        <f>90*'7'!Q11</f>
        <v>0</v>
      </c>
      <c r="R11" s="59">
        <f>90*'7'!R11</f>
        <v>0</v>
      </c>
      <c r="S11" s="59">
        <f>90*'7'!S11</f>
        <v>0</v>
      </c>
      <c r="T11" s="59">
        <f>90*'7'!T11</f>
        <v>0</v>
      </c>
      <c r="U11" s="59">
        <f>90*'7'!U11</f>
        <v>0</v>
      </c>
      <c r="V11" s="59">
        <f>90*'7'!V11</f>
        <v>0</v>
      </c>
      <c r="W11" s="59">
        <f>90*'7'!W11</f>
        <v>0</v>
      </c>
      <c r="X11" s="59">
        <f>90*'7'!X11</f>
        <v>0</v>
      </c>
      <c r="Y11" s="59">
        <f>90*'7'!Y11</f>
        <v>0</v>
      </c>
      <c r="Z11" s="59">
        <f>90*'7'!Z11</f>
        <v>0</v>
      </c>
      <c r="AA11" s="59">
        <f>90*'7'!AA11</f>
        <v>0</v>
      </c>
      <c r="AB11" s="59">
        <f>90*'7'!AB11</f>
        <v>0</v>
      </c>
      <c r="AC11" s="59">
        <f>90*'7'!AC11</f>
        <v>0</v>
      </c>
      <c r="AD11" s="59">
        <f>90*'7'!AD11</f>
        <v>0</v>
      </c>
      <c r="AE11" s="59">
        <f>90*'7'!AE11</f>
        <v>0</v>
      </c>
      <c r="AF11" s="59">
        <f>90*'7'!AF11</f>
        <v>0</v>
      </c>
      <c r="AG11" s="5">
        <f>90*'7'!AG11</f>
        <v>0</v>
      </c>
    </row>
    <row r="12" spans="1:33" x14ac:dyDescent="0.3">
      <c r="B12" s="128" t="s">
        <v>1</v>
      </c>
      <c r="C12" s="13">
        <v>1038</v>
      </c>
      <c r="D12" s="91" t="s">
        <v>24</v>
      </c>
      <c r="E12" s="64">
        <f>90*'7'!E12</f>
        <v>90</v>
      </c>
      <c r="F12" s="65">
        <f>90*'7'!F12</f>
        <v>8.8888888888888893</v>
      </c>
      <c r="G12" s="65">
        <f>90*'7'!G12</f>
        <v>540</v>
      </c>
      <c r="H12" s="65">
        <f>90*'7'!H12</f>
        <v>320</v>
      </c>
      <c r="I12" s="65">
        <f>90*'7'!I12</f>
        <v>280</v>
      </c>
      <c r="J12" s="65">
        <f>90*'7'!J12</f>
        <v>150</v>
      </c>
      <c r="K12" s="65">
        <f>90*'7'!K12</f>
        <v>320</v>
      </c>
      <c r="L12" s="65">
        <f>90*'7'!L12</f>
        <v>158.40000000000003</v>
      </c>
      <c r="M12" s="65">
        <f>90*'7'!M12</f>
        <v>225</v>
      </c>
      <c r="N12" s="65">
        <f>90*'7'!N12</f>
        <v>225</v>
      </c>
      <c r="O12" s="65">
        <f>90*'7'!O12</f>
        <v>172.79999999999998</v>
      </c>
      <c r="P12" s="65">
        <f>90*'7'!P12</f>
        <v>270</v>
      </c>
      <c r="Q12" s="65">
        <f>90*'7'!Q12</f>
        <v>90</v>
      </c>
      <c r="R12" s="65">
        <f>90*'7'!R12</f>
        <v>4.4444444444444446</v>
      </c>
      <c r="S12" s="65">
        <f>90*'7'!S12</f>
        <v>270</v>
      </c>
      <c r="T12" s="65">
        <f>90*'7'!T12</f>
        <v>144</v>
      </c>
      <c r="U12" s="65">
        <f>90*'7'!U12</f>
        <v>120</v>
      </c>
      <c r="V12" s="65">
        <f>90*'7'!V12</f>
        <v>120</v>
      </c>
      <c r="W12" s="65">
        <f>90*'7'!W12</f>
        <v>80</v>
      </c>
      <c r="X12" s="65">
        <f>90*'7'!X12</f>
        <v>102.85714285714285</v>
      </c>
      <c r="Y12" s="65">
        <f>90*'7'!Y12</f>
        <v>270</v>
      </c>
      <c r="Z12" s="65">
        <f>90*'7'!Z12</f>
        <v>90</v>
      </c>
      <c r="AA12" s="65">
        <f>90*'7'!AA12</f>
        <v>4.4444444444444446</v>
      </c>
      <c r="AB12" s="65">
        <f>90*'7'!AB12</f>
        <v>90</v>
      </c>
      <c r="AC12" s="65">
        <f>90*'7'!AC12</f>
        <v>59.504132231404952</v>
      </c>
      <c r="AD12" s="65">
        <f>90*'7'!AD12</f>
        <v>72</v>
      </c>
      <c r="AE12" s="65">
        <f>90*'7'!AE12</f>
        <v>120</v>
      </c>
      <c r="AF12" s="65">
        <f>90*'7'!AF12</f>
        <v>135</v>
      </c>
      <c r="AG12" s="66">
        <f>90*'7'!AG12</f>
        <v>180</v>
      </c>
    </row>
    <row r="13" spans="1:33" x14ac:dyDescent="0.3">
      <c r="B13" s="126"/>
      <c r="C13" s="13">
        <v>1038</v>
      </c>
      <c r="D13" s="92" t="s">
        <v>25</v>
      </c>
      <c r="E13" s="54">
        <f>90*'7'!E13</f>
        <v>0</v>
      </c>
      <c r="F13" s="55">
        <f>90*'7'!F13</f>
        <v>0</v>
      </c>
      <c r="G13" s="55">
        <f>90*'7'!G13</f>
        <v>0</v>
      </c>
      <c r="H13" s="55">
        <f>90*'7'!H13</f>
        <v>0</v>
      </c>
      <c r="I13" s="55">
        <f>90*'7'!I13</f>
        <v>0</v>
      </c>
      <c r="J13" s="55">
        <f>90*'7'!J13</f>
        <v>0</v>
      </c>
      <c r="K13" s="55">
        <f>90*'7'!K13</f>
        <v>0</v>
      </c>
      <c r="L13" s="55">
        <f>90*'7'!L13</f>
        <v>0</v>
      </c>
      <c r="M13" s="55">
        <f>90*'7'!M13</f>
        <v>0</v>
      </c>
      <c r="N13" s="55">
        <f>90*'7'!N13</f>
        <v>0</v>
      </c>
      <c r="O13" s="55">
        <f>90*'7'!O13</f>
        <v>0</v>
      </c>
      <c r="P13" s="55">
        <f>90*'7'!P13</f>
        <v>0</v>
      </c>
      <c r="Q13" s="55">
        <f>90*'7'!Q13</f>
        <v>0</v>
      </c>
      <c r="R13" s="55">
        <f>90*'7'!R13</f>
        <v>0</v>
      </c>
      <c r="S13" s="55">
        <f>90*'7'!S13</f>
        <v>0</v>
      </c>
      <c r="T13" s="55">
        <f>90*'7'!T13</f>
        <v>0</v>
      </c>
      <c r="U13" s="55">
        <f>90*'7'!U13</f>
        <v>0</v>
      </c>
      <c r="V13" s="55">
        <f>90*'7'!V13</f>
        <v>0</v>
      </c>
      <c r="W13" s="55">
        <f>90*'7'!W13</f>
        <v>0</v>
      </c>
      <c r="X13" s="55">
        <f>90*'7'!X13</f>
        <v>0</v>
      </c>
      <c r="Y13" s="55">
        <f>90*'7'!Y13</f>
        <v>0</v>
      </c>
      <c r="Z13" s="55">
        <f>90*'7'!Z13</f>
        <v>0</v>
      </c>
      <c r="AA13" s="55">
        <f>90*'7'!AA13</f>
        <v>0</v>
      </c>
      <c r="AB13" s="55">
        <f>90*'7'!AB13</f>
        <v>0</v>
      </c>
      <c r="AC13" s="55">
        <f>90*'7'!AC13</f>
        <v>0</v>
      </c>
      <c r="AD13" s="55">
        <f>90*'7'!AD13</f>
        <v>0</v>
      </c>
      <c r="AE13" s="55">
        <f>90*'7'!AE13</f>
        <v>0</v>
      </c>
      <c r="AF13" s="55">
        <f>90*'7'!AF13</f>
        <v>0</v>
      </c>
      <c r="AG13" s="56">
        <f>90*'7'!AG13</f>
        <v>0</v>
      </c>
    </row>
    <row r="14" spans="1:33" x14ac:dyDescent="0.3">
      <c r="B14" s="126" t="s">
        <v>2</v>
      </c>
      <c r="C14" s="13">
        <v>1038</v>
      </c>
      <c r="D14" s="92" t="s">
        <v>24</v>
      </c>
      <c r="E14" s="54">
        <f>90*'7'!E14</f>
        <v>90</v>
      </c>
      <c r="F14" s="55">
        <f>90*'7'!F14</f>
        <v>8.8888888888888893</v>
      </c>
      <c r="G14" s="55">
        <f>90*'7'!G14</f>
        <v>540</v>
      </c>
      <c r="H14" s="55">
        <f>90*'7'!H14</f>
        <v>320</v>
      </c>
      <c r="I14" s="55">
        <f>90*'7'!I14</f>
        <v>240</v>
      </c>
      <c r="J14" s="55">
        <f>90*'7'!J14</f>
        <v>150</v>
      </c>
      <c r="K14" s="55">
        <f>90*'7'!K14</f>
        <v>320</v>
      </c>
      <c r="L14" s="55">
        <f>90*'7'!L14</f>
        <v>158.40000000000003</v>
      </c>
      <c r="M14" s="55">
        <f>90*'7'!M14</f>
        <v>225</v>
      </c>
      <c r="N14" s="55">
        <f>90*'7'!N14</f>
        <v>225</v>
      </c>
      <c r="O14" s="55">
        <f>90*'7'!O14</f>
        <v>172.79999999999998</v>
      </c>
      <c r="P14" s="55">
        <f>90*'7'!P14</f>
        <v>270</v>
      </c>
      <c r="Q14" s="55">
        <f>90*'7'!Q14</f>
        <v>90</v>
      </c>
      <c r="R14" s="55">
        <f>90*'7'!R14</f>
        <v>4.4444444444444446</v>
      </c>
      <c r="S14" s="55">
        <f>90*'7'!S14</f>
        <v>270</v>
      </c>
      <c r="T14" s="55">
        <f>90*'7'!T14</f>
        <v>144</v>
      </c>
      <c r="U14" s="55">
        <f>90*'7'!U14</f>
        <v>120</v>
      </c>
      <c r="V14" s="55">
        <f>90*'7'!V14</f>
        <v>120</v>
      </c>
      <c r="W14" s="55">
        <f>90*'7'!W14</f>
        <v>80</v>
      </c>
      <c r="X14" s="55">
        <f>90*'7'!X14</f>
        <v>102.85714285714285</v>
      </c>
      <c r="Y14" s="55">
        <f>90*'7'!Y14</f>
        <v>270</v>
      </c>
      <c r="Z14" s="55">
        <f>90*'7'!Z14</f>
        <v>90</v>
      </c>
      <c r="AA14" s="55">
        <f>90*'7'!AA14</f>
        <v>4.4444444444444446</v>
      </c>
      <c r="AB14" s="55">
        <f>90*'7'!AB14</f>
        <v>90</v>
      </c>
      <c r="AC14" s="55">
        <f>90*'7'!AC14</f>
        <v>59.504132231404952</v>
      </c>
      <c r="AD14" s="55">
        <f>90*'7'!AD14</f>
        <v>72</v>
      </c>
      <c r="AE14" s="55">
        <f>90*'7'!AE14</f>
        <v>120</v>
      </c>
      <c r="AF14" s="55">
        <f>90*'7'!AF14</f>
        <v>135</v>
      </c>
      <c r="AG14" s="56">
        <f>90*'7'!AG14</f>
        <v>180</v>
      </c>
    </row>
    <row r="15" spans="1:33" x14ac:dyDescent="0.3">
      <c r="B15" s="126"/>
      <c r="C15" s="13">
        <v>1038</v>
      </c>
      <c r="D15" s="92" t="s">
        <v>25</v>
      </c>
      <c r="E15" s="54">
        <f>90*'7'!E15</f>
        <v>0</v>
      </c>
      <c r="F15" s="55">
        <f>90*'7'!F15</f>
        <v>0</v>
      </c>
      <c r="G15" s="55">
        <f>90*'7'!G15</f>
        <v>0</v>
      </c>
      <c r="H15" s="55">
        <f>90*'7'!H15</f>
        <v>0</v>
      </c>
      <c r="I15" s="55">
        <f>90*'7'!I15</f>
        <v>0</v>
      </c>
      <c r="J15" s="55">
        <f>90*'7'!J15</f>
        <v>0</v>
      </c>
      <c r="K15" s="55">
        <f>90*'7'!K15</f>
        <v>0</v>
      </c>
      <c r="L15" s="55">
        <f>90*'7'!L15</f>
        <v>0</v>
      </c>
      <c r="M15" s="55">
        <f>90*'7'!M15</f>
        <v>0</v>
      </c>
      <c r="N15" s="55">
        <f>90*'7'!N15</f>
        <v>0</v>
      </c>
      <c r="O15" s="55">
        <f>90*'7'!O15</f>
        <v>0</v>
      </c>
      <c r="P15" s="55">
        <f>90*'7'!P15</f>
        <v>0</v>
      </c>
      <c r="Q15" s="55">
        <f>90*'7'!Q15</f>
        <v>0</v>
      </c>
      <c r="R15" s="55">
        <f>90*'7'!R15</f>
        <v>0</v>
      </c>
      <c r="S15" s="55">
        <f>90*'7'!S15</f>
        <v>0</v>
      </c>
      <c r="T15" s="55">
        <f>90*'7'!T15</f>
        <v>0</v>
      </c>
      <c r="U15" s="55">
        <f>90*'7'!U15</f>
        <v>0</v>
      </c>
      <c r="V15" s="55">
        <f>90*'7'!V15</f>
        <v>0</v>
      </c>
      <c r="W15" s="55">
        <f>90*'7'!W15</f>
        <v>0</v>
      </c>
      <c r="X15" s="55">
        <f>90*'7'!X15</f>
        <v>0</v>
      </c>
      <c r="Y15" s="55">
        <f>90*'7'!Y15</f>
        <v>0</v>
      </c>
      <c r="Z15" s="55">
        <f>90*'7'!Z15</f>
        <v>0</v>
      </c>
      <c r="AA15" s="55">
        <f>90*'7'!AA15</f>
        <v>0</v>
      </c>
      <c r="AB15" s="55">
        <f>90*'7'!AB15</f>
        <v>0</v>
      </c>
      <c r="AC15" s="55">
        <f>90*'7'!AC15</f>
        <v>0</v>
      </c>
      <c r="AD15" s="55">
        <f>90*'7'!AD15</f>
        <v>0</v>
      </c>
      <c r="AE15" s="55">
        <f>90*'7'!AE15</f>
        <v>0</v>
      </c>
      <c r="AF15" s="55">
        <f>90*'7'!AF15</f>
        <v>0</v>
      </c>
      <c r="AG15" s="56">
        <f>90*'7'!AG15</f>
        <v>0</v>
      </c>
    </row>
    <row r="16" spans="1:33" x14ac:dyDescent="0.3">
      <c r="B16" s="126" t="s">
        <v>136</v>
      </c>
      <c r="C16" s="13">
        <v>1038</v>
      </c>
      <c r="D16" s="92" t="s">
        <v>24</v>
      </c>
      <c r="E16" s="58">
        <f>90*'7'!E16</f>
        <v>0</v>
      </c>
      <c r="F16" s="13">
        <f>90*'7'!F16</f>
        <v>0</v>
      </c>
      <c r="G16" s="13">
        <f>90*'7'!G16</f>
        <v>0</v>
      </c>
      <c r="H16" s="13">
        <f>90*'7'!H16</f>
        <v>0</v>
      </c>
      <c r="I16" s="13">
        <f>90*'7'!I16</f>
        <v>-40.000000000000014</v>
      </c>
      <c r="J16" s="13">
        <f>90*'7'!J16</f>
        <v>0</v>
      </c>
      <c r="K16" s="13">
        <f>90*'7'!K16</f>
        <v>0</v>
      </c>
      <c r="L16" s="13">
        <f>90*'7'!L16</f>
        <v>0</v>
      </c>
      <c r="M16" s="13">
        <f>90*'7'!M16</f>
        <v>0</v>
      </c>
      <c r="N16" s="13">
        <f>90*'7'!N16</f>
        <v>0</v>
      </c>
      <c r="O16" s="13">
        <f>90*'7'!O16</f>
        <v>0</v>
      </c>
      <c r="P16" s="13">
        <f>90*'7'!P16</f>
        <v>0</v>
      </c>
      <c r="Q16" s="13">
        <f>90*'7'!Q16</f>
        <v>0</v>
      </c>
      <c r="R16" s="13">
        <f>90*'7'!R16</f>
        <v>0</v>
      </c>
      <c r="S16" s="13">
        <f>90*'7'!S16</f>
        <v>0</v>
      </c>
      <c r="T16" s="13">
        <f>90*'7'!T16</f>
        <v>0</v>
      </c>
      <c r="U16" s="13">
        <f>90*'7'!U16</f>
        <v>0</v>
      </c>
      <c r="V16" s="13">
        <f>90*'7'!V16</f>
        <v>0</v>
      </c>
      <c r="W16" s="13">
        <f>90*'7'!W16</f>
        <v>0</v>
      </c>
      <c r="X16" s="13">
        <f>90*'7'!X16</f>
        <v>0</v>
      </c>
      <c r="Y16" s="13">
        <f>90*'7'!Y16</f>
        <v>0</v>
      </c>
      <c r="Z16" s="13">
        <f>90*'7'!Z16</f>
        <v>0</v>
      </c>
      <c r="AA16" s="13">
        <f>90*'7'!AA16</f>
        <v>0</v>
      </c>
      <c r="AB16" s="13">
        <f>90*'7'!AB16</f>
        <v>0</v>
      </c>
      <c r="AC16" s="13">
        <f>90*'7'!AC16</f>
        <v>0</v>
      </c>
      <c r="AD16" s="13">
        <f>90*'7'!AD16</f>
        <v>0</v>
      </c>
      <c r="AE16" s="13">
        <f>90*'7'!AE16</f>
        <v>0</v>
      </c>
      <c r="AF16" s="13">
        <f>90*'7'!AF16</f>
        <v>0</v>
      </c>
      <c r="AG16" s="6">
        <f>90*'7'!AG16</f>
        <v>0</v>
      </c>
    </row>
    <row r="17" spans="2:33" ht="15" thickBot="1" x14ac:dyDescent="0.35">
      <c r="B17" s="127"/>
      <c r="C17" s="59">
        <v>1038</v>
      </c>
      <c r="D17" s="93" t="s">
        <v>25</v>
      </c>
      <c r="E17" s="61">
        <f>90*'7'!E17</f>
        <v>0</v>
      </c>
      <c r="F17" s="59">
        <f>90*'7'!F17</f>
        <v>0</v>
      </c>
      <c r="G17" s="59">
        <f>90*'7'!G17</f>
        <v>0</v>
      </c>
      <c r="H17" s="59">
        <f>90*'7'!H17</f>
        <v>0</v>
      </c>
      <c r="I17" s="59">
        <f>90*'7'!I17</f>
        <v>0</v>
      </c>
      <c r="J17" s="59">
        <f>90*'7'!J17</f>
        <v>0</v>
      </c>
      <c r="K17" s="59">
        <f>90*'7'!K17</f>
        <v>0</v>
      </c>
      <c r="L17" s="59">
        <f>90*'7'!L17</f>
        <v>0</v>
      </c>
      <c r="M17" s="59">
        <f>90*'7'!M17</f>
        <v>0</v>
      </c>
      <c r="N17" s="59">
        <f>90*'7'!N17</f>
        <v>0</v>
      </c>
      <c r="O17" s="59">
        <f>90*'7'!O17</f>
        <v>0</v>
      </c>
      <c r="P17" s="59">
        <f>90*'7'!P17</f>
        <v>0</v>
      </c>
      <c r="Q17" s="59">
        <f>90*'7'!Q17</f>
        <v>0</v>
      </c>
      <c r="R17" s="59">
        <f>90*'7'!R17</f>
        <v>0</v>
      </c>
      <c r="S17" s="59">
        <f>90*'7'!S17</f>
        <v>0</v>
      </c>
      <c r="T17" s="59">
        <f>90*'7'!T17</f>
        <v>0</v>
      </c>
      <c r="U17" s="59">
        <f>90*'7'!U17</f>
        <v>0</v>
      </c>
      <c r="V17" s="59">
        <f>90*'7'!V17</f>
        <v>0</v>
      </c>
      <c r="W17" s="59">
        <f>90*'7'!W17</f>
        <v>0</v>
      </c>
      <c r="X17" s="59">
        <f>90*'7'!X17</f>
        <v>0</v>
      </c>
      <c r="Y17" s="59">
        <f>90*'7'!Y17</f>
        <v>0</v>
      </c>
      <c r="Z17" s="59">
        <f>90*'7'!Z17</f>
        <v>0</v>
      </c>
      <c r="AA17" s="59">
        <f>90*'7'!AA17</f>
        <v>0</v>
      </c>
      <c r="AB17" s="59">
        <f>90*'7'!AB17</f>
        <v>0</v>
      </c>
      <c r="AC17" s="59">
        <f>90*'7'!AC17</f>
        <v>0</v>
      </c>
      <c r="AD17" s="59">
        <f>90*'7'!AD17</f>
        <v>0</v>
      </c>
      <c r="AE17" s="59">
        <f>90*'7'!AE17</f>
        <v>0</v>
      </c>
      <c r="AF17" s="59">
        <f>90*'7'!AF17</f>
        <v>0</v>
      </c>
      <c r="AG17" s="5">
        <f>90*'7'!AG17</f>
        <v>0</v>
      </c>
    </row>
    <row r="18" spans="2:33" x14ac:dyDescent="0.3">
      <c r="B18" s="128" t="s">
        <v>1</v>
      </c>
      <c r="C18" s="13">
        <v>1054</v>
      </c>
      <c r="D18" s="91" t="s">
        <v>24</v>
      </c>
      <c r="E18" s="64">
        <f>60*'7'!E18</f>
        <v>0</v>
      </c>
      <c r="F18" s="65">
        <f>60*'7'!F18</f>
        <v>5.9259259259259256</v>
      </c>
      <c r="G18" s="65">
        <f>60*'7'!G18</f>
        <v>240</v>
      </c>
      <c r="H18" s="65">
        <f>60*'7'!H18</f>
        <v>186.66666666666666</v>
      </c>
      <c r="I18" s="65">
        <f>60*'7'!I18</f>
        <v>186.66666666666666</v>
      </c>
      <c r="J18" s="65">
        <f>60*'7'!J18</f>
        <v>100</v>
      </c>
      <c r="K18" s="65">
        <f>60*'7'!K18</f>
        <v>186.66666666666666</v>
      </c>
      <c r="L18" s="65">
        <f>60*'7'!L18</f>
        <v>124.80000000000001</v>
      </c>
      <c r="M18" s="65">
        <f>60*'7'!M18</f>
        <v>150</v>
      </c>
      <c r="N18" s="65">
        <f>60*'7'!N18</f>
        <v>150</v>
      </c>
      <c r="O18" s="65">
        <f>60*'7'!O18</f>
        <v>115.19999999999999</v>
      </c>
      <c r="P18" s="65">
        <f>60*'7'!P18</f>
        <v>0</v>
      </c>
      <c r="Q18" s="65">
        <f>60*'7'!Q18</f>
        <v>0</v>
      </c>
      <c r="R18" s="65">
        <f>60*'7'!R18</f>
        <v>5.9259259259259256</v>
      </c>
      <c r="S18" s="65">
        <f>60*'7'!S18</f>
        <v>120</v>
      </c>
      <c r="T18" s="65">
        <f>60*'7'!T18</f>
        <v>86.399999999999991</v>
      </c>
      <c r="U18" s="65">
        <f>60*'7'!U18</f>
        <v>80</v>
      </c>
      <c r="V18" s="65">
        <f>60*'7'!V18</f>
        <v>80</v>
      </c>
      <c r="W18" s="65">
        <f>60*'7'!W18</f>
        <v>50.370370370370374</v>
      </c>
      <c r="X18" s="65">
        <f>60*'7'!X18</f>
        <v>53.877551020408163</v>
      </c>
      <c r="Y18" s="65">
        <f>60*'7'!Y18</f>
        <v>0</v>
      </c>
      <c r="Z18" s="65">
        <f>60*'7'!Z18</f>
        <v>0</v>
      </c>
      <c r="AA18" s="65">
        <f>60*'7'!AA18</f>
        <v>5.9259259259259256</v>
      </c>
      <c r="AB18" s="65">
        <f>60*'7'!AB18</f>
        <v>60</v>
      </c>
      <c r="AC18" s="65">
        <f>60*'7'!AC18</f>
        <v>33.719008264462808</v>
      </c>
      <c r="AD18" s="65">
        <f>60*'7'!AD18</f>
        <v>36</v>
      </c>
      <c r="AE18" s="65">
        <f>60*'7'!AE18</f>
        <v>60</v>
      </c>
      <c r="AF18" s="65">
        <f>60*'7'!AF18</f>
        <v>90</v>
      </c>
      <c r="AG18" s="66">
        <f>60*'7'!AG18</f>
        <v>120</v>
      </c>
    </row>
    <row r="19" spans="2:33" x14ac:dyDescent="0.3">
      <c r="B19" s="126"/>
      <c r="C19" s="13">
        <v>1054</v>
      </c>
      <c r="D19" s="92" t="s">
        <v>25</v>
      </c>
      <c r="E19" s="54">
        <f>60*'7'!E19</f>
        <v>0</v>
      </c>
      <c r="F19" s="55">
        <f>60*'7'!F19</f>
        <v>0</v>
      </c>
      <c r="G19" s="55">
        <f>60*'7'!G19</f>
        <v>240</v>
      </c>
      <c r="H19" s="55">
        <f>60*'7'!H19</f>
        <v>213.33333333333331</v>
      </c>
      <c r="I19" s="55">
        <f>60*'7'!I19</f>
        <v>186.66666666666666</v>
      </c>
      <c r="J19" s="55">
        <f>60*'7'!J19</f>
        <v>100</v>
      </c>
      <c r="K19" s="55">
        <f>60*'7'!K19</f>
        <v>186.66666666666666</v>
      </c>
      <c r="L19" s="55">
        <f>60*'7'!L19</f>
        <v>124.80000000000001</v>
      </c>
      <c r="M19" s="55">
        <f>60*'7'!M19</f>
        <v>150</v>
      </c>
      <c r="N19" s="55">
        <f>60*'7'!N19</f>
        <v>150</v>
      </c>
      <c r="O19" s="55">
        <f>60*'7'!O19</f>
        <v>115.19999999999999</v>
      </c>
      <c r="P19" s="55">
        <f>60*'7'!P19</f>
        <v>60</v>
      </c>
      <c r="Q19" s="55">
        <f>60*'7'!Q19</f>
        <v>0</v>
      </c>
      <c r="R19" s="55">
        <f>60*'7'!R19</f>
        <v>0</v>
      </c>
      <c r="S19" s="55">
        <f>60*'7'!S19</f>
        <v>120</v>
      </c>
      <c r="T19" s="55">
        <f>60*'7'!T19</f>
        <v>86.399999999999991</v>
      </c>
      <c r="U19" s="55">
        <f>60*'7'!U19</f>
        <v>80</v>
      </c>
      <c r="V19" s="55">
        <f>60*'7'!V19</f>
        <v>80</v>
      </c>
      <c r="W19" s="55">
        <f>60*'7'!W19</f>
        <v>50.370370370370374</v>
      </c>
      <c r="X19" s="55">
        <f>60*'7'!X19</f>
        <v>53.877551020408163</v>
      </c>
      <c r="Y19" s="55">
        <f>60*'7'!Y19</f>
        <v>60</v>
      </c>
      <c r="Z19" s="55">
        <f>60*'7'!Z19</f>
        <v>0</v>
      </c>
      <c r="AA19" s="55">
        <f>60*'7'!AA19</f>
        <v>0</v>
      </c>
      <c r="AB19" s="55">
        <f>60*'7'!AB19</f>
        <v>60</v>
      </c>
      <c r="AC19" s="55">
        <f>60*'7'!AC19</f>
        <v>33.719008264462808</v>
      </c>
      <c r="AD19" s="55">
        <f>60*'7'!AD19</f>
        <v>36</v>
      </c>
      <c r="AE19" s="55">
        <f>60*'7'!AE19</f>
        <v>60</v>
      </c>
      <c r="AF19" s="55">
        <f>60*'7'!AF19</f>
        <v>90</v>
      </c>
      <c r="AG19" s="56">
        <f>60*'7'!AG19</f>
        <v>120</v>
      </c>
    </row>
    <row r="20" spans="2:33" x14ac:dyDescent="0.3">
      <c r="B20" s="126" t="s">
        <v>2</v>
      </c>
      <c r="C20" s="13">
        <v>1054</v>
      </c>
      <c r="D20" s="92" t="s">
        <v>24</v>
      </c>
      <c r="E20" s="54">
        <f>60*'7'!E20</f>
        <v>0</v>
      </c>
      <c r="F20" s="55">
        <f>60*'7'!F20</f>
        <v>5.9259259259259256</v>
      </c>
      <c r="G20" s="55">
        <f>60*'7'!G20</f>
        <v>240</v>
      </c>
      <c r="H20" s="55">
        <f>60*'7'!H20</f>
        <v>186.66666666666666</v>
      </c>
      <c r="I20" s="55">
        <f>60*'7'!I20</f>
        <v>186.66666666666666</v>
      </c>
      <c r="J20" s="55">
        <f>60*'7'!J20</f>
        <v>100</v>
      </c>
      <c r="K20" s="55">
        <f>60*'7'!K20</f>
        <v>186.66666666666666</v>
      </c>
      <c r="L20" s="55">
        <f>60*'7'!L20</f>
        <v>124.80000000000001</v>
      </c>
      <c r="M20" s="55">
        <f>60*'7'!M20</f>
        <v>150</v>
      </c>
      <c r="N20" s="55">
        <f>60*'7'!N20</f>
        <v>150</v>
      </c>
      <c r="O20" s="55">
        <f>60*'7'!O20</f>
        <v>115.19999999999999</v>
      </c>
      <c r="P20" s="55">
        <f>60*'7'!P20</f>
        <v>0</v>
      </c>
      <c r="Q20" s="55">
        <f>60*'7'!Q20</f>
        <v>0</v>
      </c>
      <c r="R20" s="55">
        <f>60*'7'!R20</f>
        <v>5.9259259259259256</v>
      </c>
      <c r="S20" s="55">
        <f>60*'7'!S20</f>
        <v>120</v>
      </c>
      <c r="T20" s="55">
        <f>60*'7'!T20</f>
        <v>86.399999999999991</v>
      </c>
      <c r="U20" s="55">
        <f>60*'7'!U20</f>
        <v>80</v>
      </c>
      <c r="V20" s="55">
        <f>60*'7'!V20</f>
        <v>80</v>
      </c>
      <c r="W20" s="55">
        <f>60*'7'!W20</f>
        <v>50.370370370370374</v>
      </c>
      <c r="X20" s="55">
        <f>60*'7'!X20</f>
        <v>53.877551020408163</v>
      </c>
      <c r="Y20" s="55">
        <f>60*'7'!Y20</f>
        <v>0</v>
      </c>
      <c r="Z20" s="55">
        <f>60*'7'!Z20</f>
        <v>0</v>
      </c>
      <c r="AA20" s="55">
        <f>60*'7'!AA20</f>
        <v>5.9259259259259256</v>
      </c>
      <c r="AB20" s="55">
        <f>60*'7'!AB20</f>
        <v>60</v>
      </c>
      <c r="AC20" s="55">
        <f>60*'7'!AC20</f>
        <v>33.719008264462808</v>
      </c>
      <c r="AD20" s="55">
        <f>60*'7'!AD20</f>
        <v>36</v>
      </c>
      <c r="AE20" s="55">
        <f>60*'7'!AE20</f>
        <v>60</v>
      </c>
      <c r="AF20" s="55">
        <f>60*'7'!AF20</f>
        <v>90</v>
      </c>
      <c r="AG20" s="56">
        <f>60*'7'!AG20</f>
        <v>120</v>
      </c>
    </row>
    <row r="21" spans="2:33" x14ac:dyDescent="0.3">
      <c r="B21" s="126"/>
      <c r="C21" s="13">
        <v>1054</v>
      </c>
      <c r="D21" s="92" t="s">
        <v>25</v>
      </c>
      <c r="E21" s="54">
        <f>60*'7'!E21</f>
        <v>0</v>
      </c>
      <c r="F21" s="55">
        <f>60*'7'!F21</f>
        <v>0</v>
      </c>
      <c r="G21" s="55">
        <f>60*'7'!G21</f>
        <v>240</v>
      </c>
      <c r="H21" s="55">
        <f>60*'7'!H21</f>
        <v>213.33333333333331</v>
      </c>
      <c r="I21" s="55">
        <f>60*'7'!I21</f>
        <v>186.66666666666666</v>
      </c>
      <c r="J21" s="55">
        <f>60*'7'!J21</f>
        <v>100</v>
      </c>
      <c r="K21" s="55">
        <f>60*'7'!K21</f>
        <v>186.66666666666666</v>
      </c>
      <c r="L21" s="55">
        <f>60*'7'!L21</f>
        <v>124.80000000000001</v>
      </c>
      <c r="M21" s="55">
        <f>60*'7'!M21</f>
        <v>150</v>
      </c>
      <c r="N21" s="55">
        <f>60*'7'!N21</f>
        <v>150</v>
      </c>
      <c r="O21" s="55">
        <f>60*'7'!O21</f>
        <v>115.19999999999999</v>
      </c>
      <c r="P21" s="55">
        <f>60*'7'!P21</f>
        <v>60</v>
      </c>
      <c r="Q21" s="55">
        <f>60*'7'!Q21</f>
        <v>0</v>
      </c>
      <c r="R21" s="55">
        <f>60*'7'!R21</f>
        <v>0</v>
      </c>
      <c r="S21" s="55">
        <f>60*'7'!S21</f>
        <v>120</v>
      </c>
      <c r="T21" s="55">
        <f>60*'7'!T21</f>
        <v>86.399999999999991</v>
      </c>
      <c r="U21" s="55">
        <f>60*'7'!U21</f>
        <v>80</v>
      </c>
      <c r="V21" s="55">
        <f>60*'7'!V21</f>
        <v>80</v>
      </c>
      <c r="W21" s="55">
        <f>60*'7'!W21</f>
        <v>50.370370370370374</v>
      </c>
      <c r="X21" s="55">
        <f>60*'7'!X21</f>
        <v>53.877551020408163</v>
      </c>
      <c r="Y21" s="55">
        <f>60*'7'!Y21</f>
        <v>60</v>
      </c>
      <c r="Z21" s="55">
        <f>60*'7'!Z21</f>
        <v>0</v>
      </c>
      <c r="AA21" s="55">
        <f>60*'7'!AA21</f>
        <v>0</v>
      </c>
      <c r="AB21" s="55">
        <f>60*'7'!AB21</f>
        <v>60</v>
      </c>
      <c r="AC21" s="55">
        <f>60*'7'!AC21</f>
        <v>33.719008264462808</v>
      </c>
      <c r="AD21" s="55">
        <f>60*'7'!AD21</f>
        <v>36</v>
      </c>
      <c r="AE21" s="55">
        <f>60*'7'!AE21</f>
        <v>60</v>
      </c>
      <c r="AF21" s="55">
        <f>60*'7'!AF21</f>
        <v>90</v>
      </c>
      <c r="AG21" s="56">
        <f>60*'7'!AG21</f>
        <v>120</v>
      </c>
    </row>
    <row r="22" spans="2:33" x14ac:dyDescent="0.3">
      <c r="B22" s="126" t="s">
        <v>136</v>
      </c>
      <c r="C22" s="13">
        <v>1054</v>
      </c>
      <c r="D22" s="92" t="s">
        <v>24</v>
      </c>
      <c r="E22" s="58">
        <f>60*'7'!E22</f>
        <v>0</v>
      </c>
      <c r="F22" s="13">
        <f>60*'7'!F22</f>
        <v>0</v>
      </c>
      <c r="G22" s="13">
        <f>60*'7'!G22</f>
        <v>0</v>
      </c>
      <c r="H22" s="13">
        <f>60*'7'!H22</f>
        <v>0</v>
      </c>
      <c r="I22" s="13">
        <f>60*'7'!I22</f>
        <v>0</v>
      </c>
      <c r="J22" s="13">
        <f>60*'7'!J22</f>
        <v>0</v>
      </c>
      <c r="K22" s="13">
        <f>60*'7'!K22</f>
        <v>0</v>
      </c>
      <c r="L22" s="13">
        <f>60*'7'!L22</f>
        <v>0</v>
      </c>
      <c r="M22" s="13">
        <f>60*'7'!M22</f>
        <v>0</v>
      </c>
      <c r="N22" s="13">
        <f>60*'7'!N22</f>
        <v>0</v>
      </c>
      <c r="O22" s="13">
        <f>60*'7'!O22</f>
        <v>0</v>
      </c>
      <c r="P22" s="13">
        <f>60*'7'!P22</f>
        <v>0</v>
      </c>
      <c r="Q22" s="13">
        <f>60*'7'!Q22</f>
        <v>0</v>
      </c>
      <c r="R22" s="13">
        <f>60*'7'!R22</f>
        <v>0</v>
      </c>
      <c r="S22" s="13">
        <f>60*'7'!S22</f>
        <v>0</v>
      </c>
      <c r="T22" s="13">
        <f>60*'7'!T22</f>
        <v>0</v>
      </c>
      <c r="U22" s="13">
        <f>60*'7'!U22</f>
        <v>0</v>
      </c>
      <c r="V22" s="13">
        <f>60*'7'!V22</f>
        <v>0</v>
      </c>
      <c r="W22" s="13">
        <f>60*'7'!W22</f>
        <v>0</v>
      </c>
      <c r="X22" s="13">
        <f>60*'7'!X22</f>
        <v>0</v>
      </c>
      <c r="Y22" s="13">
        <f>60*'7'!Y22</f>
        <v>0</v>
      </c>
      <c r="Z22" s="13">
        <f>60*'7'!Z22</f>
        <v>0</v>
      </c>
      <c r="AA22" s="13">
        <f>60*'7'!AA22</f>
        <v>0</v>
      </c>
      <c r="AB22" s="13">
        <f>60*'7'!AB22</f>
        <v>0</v>
      </c>
      <c r="AC22" s="13">
        <f>60*'7'!AC22</f>
        <v>0</v>
      </c>
      <c r="AD22" s="13">
        <f>60*'7'!AD22</f>
        <v>0</v>
      </c>
      <c r="AE22" s="13">
        <f>60*'7'!AE22</f>
        <v>0</v>
      </c>
      <c r="AF22" s="13">
        <f>60*'7'!AF22</f>
        <v>0</v>
      </c>
      <c r="AG22" s="6">
        <f>60*'7'!AG22</f>
        <v>0</v>
      </c>
    </row>
    <row r="23" spans="2:33" ht="15" thickBot="1" x14ac:dyDescent="0.35">
      <c r="B23" s="127"/>
      <c r="C23" s="59">
        <v>1054</v>
      </c>
      <c r="D23" s="93" t="s">
        <v>25</v>
      </c>
      <c r="E23" s="61">
        <f>60*'7'!E23</f>
        <v>0</v>
      </c>
      <c r="F23" s="59">
        <f>60*'7'!F23</f>
        <v>0</v>
      </c>
      <c r="G23" s="59">
        <f>60*'7'!G23</f>
        <v>0</v>
      </c>
      <c r="H23" s="59">
        <f>60*'7'!H23</f>
        <v>0</v>
      </c>
      <c r="I23" s="59">
        <f>60*'7'!I23</f>
        <v>0</v>
      </c>
      <c r="J23" s="59">
        <f>60*'7'!J23</f>
        <v>0</v>
      </c>
      <c r="K23" s="59">
        <f>60*'7'!K23</f>
        <v>0</v>
      </c>
      <c r="L23" s="59">
        <f>60*'7'!L23</f>
        <v>0</v>
      </c>
      <c r="M23" s="59">
        <f>60*'7'!M23</f>
        <v>0</v>
      </c>
      <c r="N23" s="59">
        <f>60*'7'!N23</f>
        <v>0</v>
      </c>
      <c r="O23" s="59">
        <f>60*'7'!O23</f>
        <v>0</v>
      </c>
      <c r="P23" s="59">
        <f>60*'7'!P23</f>
        <v>0</v>
      </c>
      <c r="Q23" s="59">
        <f>60*'7'!Q23</f>
        <v>0</v>
      </c>
      <c r="R23" s="59">
        <f>60*'7'!R23</f>
        <v>0</v>
      </c>
      <c r="S23" s="59">
        <f>60*'7'!S23</f>
        <v>0</v>
      </c>
      <c r="T23" s="59">
        <f>60*'7'!T23</f>
        <v>0</v>
      </c>
      <c r="U23" s="59">
        <f>60*'7'!U23</f>
        <v>0</v>
      </c>
      <c r="V23" s="59">
        <f>60*'7'!V23</f>
        <v>0</v>
      </c>
      <c r="W23" s="59">
        <f>60*'7'!W23</f>
        <v>0</v>
      </c>
      <c r="X23" s="59">
        <f>60*'7'!X23</f>
        <v>0</v>
      </c>
      <c r="Y23" s="59">
        <f>60*'7'!Y23</f>
        <v>0</v>
      </c>
      <c r="Z23" s="59">
        <f>60*'7'!Z23</f>
        <v>0</v>
      </c>
      <c r="AA23" s="59">
        <f>60*'7'!AA23</f>
        <v>0</v>
      </c>
      <c r="AB23" s="59">
        <f>60*'7'!AB23</f>
        <v>0</v>
      </c>
      <c r="AC23" s="59">
        <f>60*'7'!AC23</f>
        <v>0</v>
      </c>
      <c r="AD23" s="59">
        <f>60*'7'!AD23</f>
        <v>0</v>
      </c>
      <c r="AE23" s="59">
        <f>60*'7'!AE23</f>
        <v>0</v>
      </c>
      <c r="AF23" s="59">
        <f>60*'7'!AF23</f>
        <v>0</v>
      </c>
      <c r="AG23" s="5">
        <f>60*'7'!AG23</f>
        <v>0</v>
      </c>
    </row>
    <row r="24" spans="2:33" x14ac:dyDescent="0.3">
      <c r="B24" s="128" t="s">
        <v>1</v>
      </c>
      <c r="C24" s="13">
        <v>1056</v>
      </c>
      <c r="D24" s="91" t="s">
        <v>24</v>
      </c>
      <c r="E24" s="64">
        <f>90*'7'!E24</f>
        <v>0</v>
      </c>
      <c r="F24" s="65">
        <f>90*'7'!F24</f>
        <v>13.333333333333332</v>
      </c>
      <c r="G24" s="65">
        <f>90*'7'!G24</f>
        <v>630</v>
      </c>
      <c r="H24" s="65">
        <f>90*'7'!H24</f>
        <v>400</v>
      </c>
      <c r="I24" s="65">
        <f>90*'7'!I24</f>
        <v>320</v>
      </c>
      <c r="J24" s="65">
        <f>90*'7'!J24</f>
        <v>150</v>
      </c>
      <c r="K24" s="65">
        <f>90*'7'!K24</f>
        <v>280</v>
      </c>
      <c r="L24" s="65">
        <f>90*'7'!L24</f>
        <v>172.79999999999998</v>
      </c>
      <c r="M24" s="65">
        <f>90*'7'!M24</f>
        <v>270</v>
      </c>
      <c r="N24" s="65">
        <f>90*'7'!N24</f>
        <v>292.5</v>
      </c>
      <c r="O24" s="65">
        <f>90*'7'!O24</f>
        <v>187.20000000000002</v>
      </c>
      <c r="P24" s="65">
        <f>90*'7'!P24</f>
        <v>0</v>
      </c>
      <c r="Q24" s="65">
        <f>90*'7'!Q24</f>
        <v>0</v>
      </c>
      <c r="R24" s="65">
        <f>90*'7'!R24</f>
        <v>0</v>
      </c>
      <c r="S24" s="65">
        <f>90*'7'!S24</f>
        <v>180</v>
      </c>
      <c r="T24" s="65">
        <f>90*'7'!T24</f>
        <v>158.40000000000003</v>
      </c>
      <c r="U24" s="65">
        <f>90*'7'!U24</f>
        <v>120</v>
      </c>
      <c r="V24" s="65">
        <f>90*'7'!V24</f>
        <v>120</v>
      </c>
      <c r="W24" s="65">
        <f>90*'7'!W24</f>
        <v>80</v>
      </c>
      <c r="X24" s="65">
        <f>90*'7'!X24</f>
        <v>73.469387755102048</v>
      </c>
      <c r="Y24" s="65">
        <f>90*'7'!Y24</f>
        <v>180</v>
      </c>
      <c r="Z24" s="65">
        <f>90*'7'!Z24</f>
        <v>0</v>
      </c>
      <c r="AA24" s="65">
        <f>90*'7'!AA24</f>
        <v>0</v>
      </c>
      <c r="AB24" s="65">
        <f>90*'7'!AB24</f>
        <v>135</v>
      </c>
      <c r="AC24" s="65">
        <f>90*'7'!AC24</f>
        <v>65.454545454545453</v>
      </c>
      <c r="AD24" s="65">
        <f>90*'7'!AD24</f>
        <v>72</v>
      </c>
      <c r="AE24" s="65">
        <f>90*'7'!AE24</f>
        <v>99.999999999999986</v>
      </c>
      <c r="AF24" s="65">
        <f>90*'7'!AF24</f>
        <v>90</v>
      </c>
      <c r="AG24" s="66">
        <f>90*'7'!AG24</f>
        <v>180</v>
      </c>
    </row>
    <row r="25" spans="2:33" x14ac:dyDescent="0.3">
      <c r="B25" s="126"/>
      <c r="C25" s="13">
        <v>1056</v>
      </c>
      <c r="D25" s="92" t="s">
        <v>25</v>
      </c>
      <c r="E25" s="54">
        <f>90*'7'!E25</f>
        <v>0</v>
      </c>
      <c r="F25" s="55">
        <f>90*'7'!F25</f>
        <v>0</v>
      </c>
      <c r="G25" s="55">
        <f>90*'7'!G25</f>
        <v>0</v>
      </c>
      <c r="H25" s="55">
        <f>90*'7'!H25</f>
        <v>0</v>
      </c>
      <c r="I25" s="55">
        <f>90*'7'!I25</f>
        <v>0</v>
      </c>
      <c r="J25" s="55">
        <f>90*'7'!J25</f>
        <v>0</v>
      </c>
      <c r="K25" s="55">
        <f>90*'7'!K25</f>
        <v>0</v>
      </c>
      <c r="L25" s="55">
        <f>90*'7'!L25</f>
        <v>0</v>
      </c>
      <c r="M25" s="55">
        <f>90*'7'!M25</f>
        <v>0</v>
      </c>
      <c r="N25" s="55">
        <f>90*'7'!N25</f>
        <v>0</v>
      </c>
      <c r="O25" s="55">
        <f>90*'7'!O25</f>
        <v>0</v>
      </c>
      <c r="P25" s="55">
        <f>90*'7'!P25</f>
        <v>0</v>
      </c>
      <c r="Q25" s="55">
        <f>90*'7'!Q25</f>
        <v>0</v>
      </c>
      <c r="R25" s="55">
        <f>90*'7'!R25</f>
        <v>0</v>
      </c>
      <c r="S25" s="55">
        <f>90*'7'!S25</f>
        <v>0</v>
      </c>
      <c r="T25" s="55">
        <f>90*'7'!T25</f>
        <v>0</v>
      </c>
      <c r="U25" s="55">
        <f>90*'7'!U25</f>
        <v>0</v>
      </c>
      <c r="V25" s="55">
        <f>90*'7'!V25</f>
        <v>0</v>
      </c>
      <c r="W25" s="55">
        <f>90*'7'!W25</f>
        <v>0</v>
      </c>
      <c r="X25" s="55">
        <f>90*'7'!X25</f>
        <v>0</v>
      </c>
      <c r="Y25" s="55">
        <f>90*'7'!Y25</f>
        <v>0</v>
      </c>
      <c r="Z25" s="55">
        <f>90*'7'!Z25</f>
        <v>0</v>
      </c>
      <c r="AA25" s="55">
        <f>90*'7'!AA25</f>
        <v>0</v>
      </c>
      <c r="AB25" s="55">
        <f>90*'7'!AB25</f>
        <v>0</v>
      </c>
      <c r="AC25" s="55">
        <f>90*'7'!AC25</f>
        <v>0</v>
      </c>
      <c r="AD25" s="55">
        <f>90*'7'!AD25</f>
        <v>0</v>
      </c>
      <c r="AE25" s="55">
        <f>90*'7'!AE25</f>
        <v>0</v>
      </c>
      <c r="AF25" s="55">
        <f>90*'7'!AF25</f>
        <v>0</v>
      </c>
      <c r="AG25" s="56">
        <f>90*'7'!AG25</f>
        <v>0</v>
      </c>
    </row>
    <row r="26" spans="2:33" x14ac:dyDescent="0.3">
      <c r="B26" s="126" t="s">
        <v>2</v>
      </c>
      <c r="C26" s="13">
        <v>1056</v>
      </c>
      <c r="D26" s="92" t="s">
        <v>24</v>
      </c>
      <c r="E26" s="54">
        <f>90*'7'!E26</f>
        <v>0</v>
      </c>
      <c r="F26" s="55">
        <f>90*'7'!F26</f>
        <v>13.333333333333332</v>
      </c>
      <c r="G26" s="55">
        <f>90*'7'!G26</f>
        <v>630</v>
      </c>
      <c r="H26" s="55">
        <f>90*'7'!H26</f>
        <v>400</v>
      </c>
      <c r="I26" s="55">
        <f>90*'7'!I26</f>
        <v>320</v>
      </c>
      <c r="J26" s="55">
        <f>90*'7'!J26</f>
        <v>150</v>
      </c>
      <c r="K26" s="55">
        <f>90*'7'!K26</f>
        <v>280</v>
      </c>
      <c r="L26" s="55">
        <f>90*'7'!L26</f>
        <v>172.79999999999998</v>
      </c>
      <c r="M26" s="55">
        <f>90*'7'!M26</f>
        <v>270</v>
      </c>
      <c r="N26" s="55">
        <f>90*'7'!N26</f>
        <v>292.5</v>
      </c>
      <c r="O26" s="55">
        <f>90*'7'!O26</f>
        <v>187.20000000000002</v>
      </c>
      <c r="P26" s="55">
        <f>90*'7'!P26</f>
        <v>0</v>
      </c>
      <c r="Q26" s="55">
        <f>90*'7'!Q26</f>
        <v>0</v>
      </c>
      <c r="R26" s="55">
        <f>90*'7'!R26</f>
        <v>0</v>
      </c>
      <c r="S26" s="55">
        <f>90*'7'!S26</f>
        <v>180</v>
      </c>
      <c r="T26" s="55">
        <f>90*'7'!T26</f>
        <v>158.40000000000003</v>
      </c>
      <c r="U26" s="55">
        <f>90*'7'!U26</f>
        <v>120</v>
      </c>
      <c r="V26" s="55">
        <f>90*'7'!V26</f>
        <v>120</v>
      </c>
      <c r="W26" s="55">
        <f>90*'7'!W26</f>
        <v>80</v>
      </c>
      <c r="X26" s="55">
        <f>90*'7'!X26</f>
        <v>73.469387755102048</v>
      </c>
      <c r="Y26" s="55">
        <f>90*'7'!Y26</f>
        <v>180</v>
      </c>
      <c r="Z26" s="55">
        <f>90*'7'!Z26</f>
        <v>0</v>
      </c>
      <c r="AA26" s="55">
        <f>90*'7'!AA26</f>
        <v>0</v>
      </c>
      <c r="AB26" s="55">
        <f>90*'7'!AB26</f>
        <v>135</v>
      </c>
      <c r="AC26" s="55">
        <f>90*'7'!AC26</f>
        <v>65.454545454545453</v>
      </c>
      <c r="AD26" s="55">
        <f>90*'7'!AD26</f>
        <v>72</v>
      </c>
      <c r="AE26" s="55">
        <f>90*'7'!AE26</f>
        <v>99.999999999999986</v>
      </c>
      <c r="AF26" s="55">
        <f>90*'7'!AF26</f>
        <v>90</v>
      </c>
      <c r="AG26" s="56">
        <f>90*'7'!AG26</f>
        <v>180</v>
      </c>
    </row>
    <row r="27" spans="2:33" x14ac:dyDescent="0.3">
      <c r="B27" s="126"/>
      <c r="C27" s="13">
        <v>1056</v>
      </c>
      <c r="D27" s="92" t="s">
        <v>25</v>
      </c>
      <c r="E27" s="54">
        <f>90*'7'!E27</f>
        <v>0</v>
      </c>
      <c r="F27" s="55">
        <f>90*'7'!F27</f>
        <v>0</v>
      </c>
      <c r="G27" s="55">
        <f>90*'7'!G27</f>
        <v>0</v>
      </c>
      <c r="H27" s="55">
        <f>90*'7'!H27</f>
        <v>0</v>
      </c>
      <c r="I27" s="55">
        <f>90*'7'!I27</f>
        <v>0</v>
      </c>
      <c r="J27" s="55">
        <f>90*'7'!J27</f>
        <v>0</v>
      </c>
      <c r="K27" s="55">
        <f>90*'7'!K27</f>
        <v>0</v>
      </c>
      <c r="L27" s="55">
        <f>90*'7'!L27</f>
        <v>0</v>
      </c>
      <c r="M27" s="55">
        <f>90*'7'!M27</f>
        <v>0</v>
      </c>
      <c r="N27" s="55">
        <f>90*'7'!N27</f>
        <v>0</v>
      </c>
      <c r="O27" s="55">
        <f>90*'7'!O27</f>
        <v>0</v>
      </c>
      <c r="P27" s="55">
        <f>90*'7'!P27</f>
        <v>0</v>
      </c>
      <c r="Q27" s="55">
        <f>90*'7'!Q27</f>
        <v>0</v>
      </c>
      <c r="R27" s="55">
        <f>90*'7'!R27</f>
        <v>0</v>
      </c>
      <c r="S27" s="55">
        <f>90*'7'!S27</f>
        <v>0</v>
      </c>
      <c r="T27" s="55">
        <f>90*'7'!T27</f>
        <v>0</v>
      </c>
      <c r="U27" s="55">
        <f>90*'7'!U27</f>
        <v>0</v>
      </c>
      <c r="V27" s="55">
        <f>90*'7'!V27</f>
        <v>0</v>
      </c>
      <c r="W27" s="55">
        <f>90*'7'!W27</f>
        <v>0</v>
      </c>
      <c r="X27" s="55">
        <f>90*'7'!X27</f>
        <v>0</v>
      </c>
      <c r="Y27" s="55">
        <f>90*'7'!Y27</f>
        <v>0</v>
      </c>
      <c r="Z27" s="55">
        <f>90*'7'!Z27</f>
        <v>0</v>
      </c>
      <c r="AA27" s="55">
        <f>90*'7'!AA27</f>
        <v>0</v>
      </c>
      <c r="AB27" s="55">
        <f>90*'7'!AB27</f>
        <v>0</v>
      </c>
      <c r="AC27" s="55">
        <f>90*'7'!AC27</f>
        <v>0</v>
      </c>
      <c r="AD27" s="55">
        <f>90*'7'!AD27</f>
        <v>0</v>
      </c>
      <c r="AE27" s="55">
        <f>90*'7'!AE27</f>
        <v>0</v>
      </c>
      <c r="AF27" s="55">
        <f>90*'7'!AF27</f>
        <v>0</v>
      </c>
      <c r="AG27" s="56">
        <f>90*'7'!AG27</f>
        <v>0</v>
      </c>
    </row>
    <row r="28" spans="2:33" x14ac:dyDescent="0.3">
      <c r="B28" s="126" t="s">
        <v>136</v>
      </c>
      <c r="C28" s="13">
        <v>1056</v>
      </c>
      <c r="D28" s="92" t="s">
        <v>24</v>
      </c>
      <c r="E28" s="58">
        <f>90*'7'!E28</f>
        <v>0</v>
      </c>
      <c r="F28" s="13">
        <f>90*'7'!F28</f>
        <v>0</v>
      </c>
      <c r="G28" s="13">
        <f>90*'7'!G28</f>
        <v>0</v>
      </c>
      <c r="H28" s="13">
        <f>90*'7'!H28</f>
        <v>0</v>
      </c>
      <c r="I28" s="13">
        <f>90*'7'!I28</f>
        <v>0</v>
      </c>
      <c r="J28" s="13">
        <f>90*'7'!J28</f>
        <v>0</v>
      </c>
      <c r="K28" s="13">
        <f>90*'7'!K28</f>
        <v>0</v>
      </c>
      <c r="L28" s="13">
        <f>90*'7'!L28</f>
        <v>0</v>
      </c>
      <c r="M28" s="13">
        <f>90*'7'!M28</f>
        <v>0</v>
      </c>
      <c r="N28" s="13">
        <f>90*'7'!N28</f>
        <v>0</v>
      </c>
      <c r="O28" s="13">
        <f>90*'7'!O28</f>
        <v>0</v>
      </c>
      <c r="P28" s="13">
        <f>90*'7'!P28</f>
        <v>0</v>
      </c>
      <c r="Q28" s="13">
        <f>90*'7'!Q28</f>
        <v>0</v>
      </c>
      <c r="R28" s="13">
        <f>90*'7'!R28</f>
        <v>0</v>
      </c>
      <c r="S28" s="13">
        <f>90*'7'!S28</f>
        <v>0</v>
      </c>
      <c r="T28" s="13">
        <f>90*'7'!T28</f>
        <v>0</v>
      </c>
      <c r="U28" s="13">
        <f>90*'7'!U28</f>
        <v>0</v>
      </c>
      <c r="V28" s="13">
        <f>90*'7'!V28</f>
        <v>0</v>
      </c>
      <c r="W28" s="13">
        <f>90*'7'!W28</f>
        <v>0</v>
      </c>
      <c r="X28" s="13">
        <f>90*'7'!X28</f>
        <v>0</v>
      </c>
      <c r="Y28" s="13">
        <f>90*'7'!Y28</f>
        <v>0</v>
      </c>
      <c r="Z28" s="13">
        <f>90*'7'!Z28</f>
        <v>0</v>
      </c>
      <c r="AA28" s="13">
        <f>90*'7'!AA28</f>
        <v>0</v>
      </c>
      <c r="AB28" s="13">
        <f>90*'7'!AB28</f>
        <v>0</v>
      </c>
      <c r="AC28" s="13">
        <f>90*'7'!AC28</f>
        <v>0</v>
      </c>
      <c r="AD28" s="13">
        <f>90*'7'!AD28</f>
        <v>0</v>
      </c>
      <c r="AE28" s="13">
        <f>90*'7'!AE28</f>
        <v>0</v>
      </c>
      <c r="AF28" s="13">
        <f>90*'7'!AF28</f>
        <v>0</v>
      </c>
      <c r="AG28" s="6">
        <f>90*'7'!AG28</f>
        <v>0</v>
      </c>
    </row>
    <row r="29" spans="2:33" ht="15" thickBot="1" x14ac:dyDescent="0.35">
      <c r="B29" s="127"/>
      <c r="C29" s="59">
        <v>1056</v>
      </c>
      <c r="D29" s="93" t="s">
        <v>25</v>
      </c>
      <c r="E29" s="61">
        <f>90*'7'!E29</f>
        <v>0</v>
      </c>
      <c r="F29" s="59">
        <f>90*'7'!F29</f>
        <v>0</v>
      </c>
      <c r="G29" s="59">
        <f>90*'7'!G29</f>
        <v>0</v>
      </c>
      <c r="H29" s="59">
        <f>90*'7'!H29</f>
        <v>0</v>
      </c>
      <c r="I29" s="59">
        <f>90*'7'!I29</f>
        <v>0</v>
      </c>
      <c r="J29" s="59">
        <f>90*'7'!J29</f>
        <v>0</v>
      </c>
      <c r="K29" s="59">
        <f>90*'7'!K29</f>
        <v>0</v>
      </c>
      <c r="L29" s="59">
        <f>90*'7'!L29</f>
        <v>0</v>
      </c>
      <c r="M29" s="59">
        <f>90*'7'!M29</f>
        <v>0</v>
      </c>
      <c r="N29" s="59">
        <f>90*'7'!N29</f>
        <v>0</v>
      </c>
      <c r="O29" s="59">
        <f>90*'7'!O29</f>
        <v>0</v>
      </c>
      <c r="P29" s="59">
        <f>90*'7'!P29</f>
        <v>0</v>
      </c>
      <c r="Q29" s="59">
        <f>90*'7'!Q29</f>
        <v>0</v>
      </c>
      <c r="R29" s="59">
        <f>90*'7'!R29</f>
        <v>0</v>
      </c>
      <c r="S29" s="59">
        <f>90*'7'!S29</f>
        <v>0</v>
      </c>
      <c r="T29" s="59">
        <f>90*'7'!T29</f>
        <v>0</v>
      </c>
      <c r="U29" s="59">
        <f>90*'7'!U29</f>
        <v>0</v>
      </c>
      <c r="V29" s="59">
        <f>90*'7'!V29</f>
        <v>0</v>
      </c>
      <c r="W29" s="59">
        <f>90*'7'!W29</f>
        <v>0</v>
      </c>
      <c r="X29" s="59">
        <f>90*'7'!X29</f>
        <v>0</v>
      </c>
      <c r="Y29" s="59">
        <f>90*'7'!Y29</f>
        <v>0</v>
      </c>
      <c r="Z29" s="59">
        <f>90*'7'!Z29</f>
        <v>0</v>
      </c>
      <c r="AA29" s="59">
        <f>90*'7'!AA29</f>
        <v>0</v>
      </c>
      <c r="AB29" s="59">
        <f>90*'7'!AB29</f>
        <v>0</v>
      </c>
      <c r="AC29" s="59">
        <f>90*'7'!AC29</f>
        <v>0</v>
      </c>
      <c r="AD29" s="59">
        <f>90*'7'!AD29</f>
        <v>0</v>
      </c>
      <c r="AE29" s="59">
        <f>90*'7'!AE29</f>
        <v>0</v>
      </c>
      <c r="AF29" s="59">
        <f>90*'7'!AF29</f>
        <v>0</v>
      </c>
      <c r="AG29" s="5">
        <f>90*'7'!AG29</f>
        <v>0</v>
      </c>
    </row>
    <row r="30" spans="2:33" ht="15" thickBot="1" x14ac:dyDescent="0.35"/>
    <row r="31" spans="2:33" x14ac:dyDescent="0.3">
      <c r="B31" s="128" t="s">
        <v>1</v>
      </c>
      <c r="C31" s="13">
        <f>C6</f>
        <v>1031</v>
      </c>
      <c r="D31" s="53" t="s">
        <v>24</v>
      </c>
      <c r="E31" s="64">
        <v>0</v>
      </c>
      <c r="F31" s="65">
        <v>20</v>
      </c>
      <c r="G31" s="65">
        <v>360</v>
      </c>
      <c r="H31" s="65">
        <v>540</v>
      </c>
      <c r="I31" s="65">
        <v>420</v>
      </c>
      <c r="J31" s="65">
        <v>450</v>
      </c>
      <c r="K31" s="65">
        <v>480</v>
      </c>
      <c r="L31" s="65">
        <v>432</v>
      </c>
      <c r="M31" s="65">
        <v>405</v>
      </c>
      <c r="N31" s="65">
        <v>450</v>
      </c>
      <c r="O31" s="65">
        <v>360</v>
      </c>
      <c r="P31" s="65">
        <v>270</v>
      </c>
      <c r="Q31" s="65">
        <v>0</v>
      </c>
      <c r="R31" s="65">
        <v>0</v>
      </c>
      <c r="S31" s="65">
        <v>180</v>
      </c>
      <c r="T31" s="65">
        <v>324</v>
      </c>
      <c r="U31" s="65">
        <v>360</v>
      </c>
      <c r="V31" s="65">
        <v>360</v>
      </c>
      <c r="W31" s="65">
        <v>360</v>
      </c>
      <c r="X31" s="65">
        <v>257.14285714285722</v>
      </c>
      <c r="Y31" s="65">
        <v>270</v>
      </c>
      <c r="Z31" s="65">
        <v>0</v>
      </c>
      <c r="AA31" s="65">
        <v>0</v>
      </c>
      <c r="AB31" s="65">
        <v>180</v>
      </c>
      <c r="AC31" s="65">
        <v>278.18181818181819</v>
      </c>
      <c r="AD31" s="65">
        <v>270</v>
      </c>
      <c r="AE31" s="65">
        <v>270</v>
      </c>
      <c r="AF31" s="65">
        <v>270</v>
      </c>
      <c r="AG31" s="66">
        <v>270</v>
      </c>
    </row>
    <row r="32" spans="2:33" x14ac:dyDescent="0.3">
      <c r="B32" s="126"/>
      <c r="C32" s="13">
        <f t="shared" ref="C32:C54" si="1">C7</f>
        <v>1031</v>
      </c>
      <c r="D32" s="57" t="s">
        <v>25</v>
      </c>
      <c r="E32" s="54">
        <v>0</v>
      </c>
      <c r="F32" s="55">
        <v>100</v>
      </c>
      <c r="G32" s="55">
        <v>270</v>
      </c>
      <c r="H32" s="55">
        <v>480</v>
      </c>
      <c r="I32" s="55">
        <v>420</v>
      </c>
      <c r="J32" s="55">
        <v>450</v>
      </c>
      <c r="K32" s="55">
        <v>480</v>
      </c>
      <c r="L32" s="55">
        <v>432</v>
      </c>
      <c r="M32" s="55">
        <v>495</v>
      </c>
      <c r="N32" s="55">
        <v>450</v>
      </c>
      <c r="O32" s="55">
        <v>396</v>
      </c>
      <c r="P32" s="55">
        <v>180</v>
      </c>
      <c r="Q32" s="55">
        <v>0</v>
      </c>
      <c r="R32" s="55">
        <v>0</v>
      </c>
      <c r="S32" s="55">
        <v>270</v>
      </c>
      <c r="T32" s="55">
        <v>360</v>
      </c>
      <c r="U32" s="55">
        <v>360</v>
      </c>
      <c r="V32" s="55">
        <v>360</v>
      </c>
      <c r="W32" s="55">
        <v>280</v>
      </c>
      <c r="X32" s="55">
        <v>231.42857142857139</v>
      </c>
      <c r="Y32" s="55">
        <v>180</v>
      </c>
      <c r="Z32" s="55">
        <v>0</v>
      </c>
      <c r="AA32" s="55">
        <v>0</v>
      </c>
      <c r="AB32" s="55">
        <v>225</v>
      </c>
      <c r="AC32" s="55">
        <v>278.18181818181819</v>
      </c>
      <c r="AD32" s="55">
        <v>270</v>
      </c>
      <c r="AE32" s="55">
        <v>270</v>
      </c>
      <c r="AF32" s="55">
        <v>270</v>
      </c>
      <c r="AG32" s="56">
        <v>180</v>
      </c>
    </row>
    <row r="33" spans="2:33" x14ac:dyDescent="0.3">
      <c r="B33" s="126" t="s">
        <v>2</v>
      </c>
      <c r="C33" s="13">
        <f t="shared" si="1"/>
        <v>1031</v>
      </c>
      <c r="D33" s="57" t="s">
        <v>24</v>
      </c>
      <c r="E33" s="54">
        <v>0</v>
      </c>
      <c r="F33" s="55">
        <v>20</v>
      </c>
      <c r="G33" s="55">
        <v>360</v>
      </c>
      <c r="H33" s="55">
        <v>540</v>
      </c>
      <c r="I33" s="55">
        <v>420</v>
      </c>
      <c r="J33" s="55">
        <v>450</v>
      </c>
      <c r="K33" s="55">
        <v>480</v>
      </c>
      <c r="L33" s="55">
        <v>432</v>
      </c>
      <c r="M33" s="55">
        <v>405</v>
      </c>
      <c r="N33" s="55">
        <v>450</v>
      </c>
      <c r="O33" s="55">
        <v>360</v>
      </c>
      <c r="P33" s="55">
        <v>270</v>
      </c>
      <c r="Q33" s="55">
        <v>0</v>
      </c>
      <c r="R33" s="55">
        <v>0</v>
      </c>
      <c r="S33" s="55">
        <v>180</v>
      </c>
      <c r="T33" s="55">
        <v>324</v>
      </c>
      <c r="U33" s="55">
        <v>360</v>
      </c>
      <c r="V33" s="55">
        <v>360</v>
      </c>
      <c r="W33" s="55">
        <v>360</v>
      </c>
      <c r="X33" s="55">
        <v>257.14285714285722</v>
      </c>
      <c r="Y33" s="55">
        <v>270</v>
      </c>
      <c r="Z33" s="55">
        <v>0</v>
      </c>
      <c r="AA33" s="55">
        <v>0</v>
      </c>
      <c r="AB33" s="55">
        <v>180</v>
      </c>
      <c r="AC33" s="55">
        <v>278.18181818181819</v>
      </c>
      <c r="AD33" s="55">
        <v>270</v>
      </c>
      <c r="AE33" s="55">
        <v>270</v>
      </c>
      <c r="AF33" s="55">
        <v>270</v>
      </c>
      <c r="AG33" s="56">
        <v>270</v>
      </c>
    </row>
    <row r="34" spans="2:33" x14ac:dyDescent="0.3">
      <c r="B34" s="126"/>
      <c r="C34" s="13">
        <f t="shared" si="1"/>
        <v>1031</v>
      </c>
      <c r="D34" s="57" t="s">
        <v>25</v>
      </c>
      <c r="E34" s="54">
        <v>0</v>
      </c>
      <c r="F34" s="55">
        <v>100</v>
      </c>
      <c r="G34" s="55">
        <v>270</v>
      </c>
      <c r="H34" s="55">
        <v>480</v>
      </c>
      <c r="I34" s="55">
        <v>420</v>
      </c>
      <c r="J34" s="55">
        <v>450</v>
      </c>
      <c r="K34" s="55">
        <v>480</v>
      </c>
      <c r="L34" s="55">
        <v>432</v>
      </c>
      <c r="M34" s="55">
        <v>495</v>
      </c>
      <c r="N34" s="55">
        <v>450</v>
      </c>
      <c r="O34" s="55">
        <v>396</v>
      </c>
      <c r="P34" s="55">
        <v>180</v>
      </c>
      <c r="Q34" s="55">
        <v>0</v>
      </c>
      <c r="R34" s="55">
        <v>0</v>
      </c>
      <c r="S34" s="55">
        <v>270</v>
      </c>
      <c r="T34" s="55">
        <v>360</v>
      </c>
      <c r="U34" s="55">
        <v>360</v>
      </c>
      <c r="V34" s="55">
        <v>360</v>
      </c>
      <c r="W34" s="55">
        <v>280</v>
      </c>
      <c r="X34" s="55">
        <v>231.42857142857139</v>
      </c>
      <c r="Y34" s="55">
        <v>180</v>
      </c>
      <c r="Z34" s="55">
        <v>0</v>
      </c>
      <c r="AA34" s="55">
        <v>0</v>
      </c>
      <c r="AB34" s="55">
        <v>225</v>
      </c>
      <c r="AC34" s="55">
        <v>278.18181818181819</v>
      </c>
      <c r="AD34" s="55">
        <v>270</v>
      </c>
      <c r="AE34" s="55">
        <v>270</v>
      </c>
      <c r="AF34" s="55">
        <v>270</v>
      </c>
      <c r="AG34" s="56">
        <v>180</v>
      </c>
    </row>
    <row r="35" spans="2:33" x14ac:dyDescent="0.3">
      <c r="B35" s="126" t="s">
        <v>136</v>
      </c>
      <c r="C35" s="13">
        <f t="shared" si="1"/>
        <v>1031</v>
      </c>
      <c r="D35" s="57" t="s">
        <v>24</v>
      </c>
      <c r="E35" s="58">
        <f>E33-E31</f>
        <v>0</v>
      </c>
      <c r="F35" s="13">
        <f t="shared" ref="F35:AG35" si="2">F33-F31</f>
        <v>0</v>
      </c>
      <c r="G35" s="13">
        <f t="shared" si="2"/>
        <v>0</v>
      </c>
      <c r="H35" s="13">
        <f t="shared" si="2"/>
        <v>0</v>
      </c>
      <c r="I35" s="13">
        <f t="shared" si="2"/>
        <v>0</v>
      </c>
      <c r="J35" s="13">
        <f t="shared" si="2"/>
        <v>0</v>
      </c>
      <c r="K35" s="13">
        <f t="shared" si="2"/>
        <v>0</v>
      </c>
      <c r="L35" s="13">
        <f t="shared" si="2"/>
        <v>0</v>
      </c>
      <c r="M35" s="13">
        <f t="shared" si="2"/>
        <v>0</v>
      </c>
      <c r="N35" s="13">
        <f t="shared" si="2"/>
        <v>0</v>
      </c>
      <c r="O35" s="13">
        <f t="shared" si="2"/>
        <v>0</v>
      </c>
      <c r="P35" s="13">
        <f t="shared" si="2"/>
        <v>0</v>
      </c>
      <c r="Q35" s="13">
        <f t="shared" si="2"/>
        <v>0</v>
      </c>
      <c r="R35" s="13">
        <f t="shared" si="2"/>
        <v>0</v>
      </c>
      <c r="S35" s="13">
        <f t="shared" si="2"/>
        <v>0</v>
      </c>
      <c r="T35" s="13">
        <f t="shared" si="2"/>
        <v>0</v>
      </c>
      <c r="U35" s="13">
        <f t="shared" si="2"/>
        <v>0</v>
      </c>
      <c r="V35" s="13">
        <f t="shared" si="2"/>
        <v>0</v>
      </c>
      <c r="W35" s="13">
        <f t="shared" si="2"/>
        <v>0</v>
      </c>
      <c r="X35" s="13">
        <f t="shared" si="2"/>
        <v>0</v>
      </c>
      <c r="Y35" s="13">
        <f t="shared" si="2"/>
        <v>0</v>
      </c>
      <c r="Z35" s="13">
        <f t="shared" si="2"/>
        <v>0</v>
      </c>
      <c r="AA35" s="13">
        <f t="shared" si="2"/>
        <v>0</v>
      </c>
      <c r="AB35" s="13">
        <f t="shared" si="2"/>
        <v>0</v>
      </c>
      <c r="AC35" s="13">
        <f t="shared" si="2"/>
        <v>0</v>
      </c>
      <c r="AD35" s="13">
        <f t="shared" si="2"/>
        <v>0</v>
      </c>
      <c r="AE35" s="13">
        <f t="shared" si="2"/>
        <v>0</v>
      </c>
      <c r="AF35" s="13">
        <f t="shared" si="2"/>
        <v>0</v>
      </c>
      <c r="AG35" s="6">
        <f t="shared" si="2"/>
        <v>0</v>
      </c>
    </row>
    <row r="36" spans="2:33" ht="15" thickBot="1" x14ac:dyDescent="0.35">
      <c r="B36" s="127"/>
      <c r="C36" s="13">
        <f t="shared" si="1"/>
        <v>1031</v>
      </c>
      <c r="D36" s="60" t="s">
        <v>25</v>
      </c>
      <c r="E36" s="61">
        <f>E34-E32</f>
        <v>0</v>
      </c>
      <c r="F36" s="59">
        <f t="shared" ref="F36:AG36" si="3">F34-F32</f>
        <v>0</v>
      </c>
      <c r="G36" s="59">
        <f t="shared" si="3"/>
        <v>0</v>
      </c>
      <c r="H36" s="59">
        <f t="shared" si="3"/>
        <v>0</v>
      </c>
      <c r="I36" s="59">
        <f t="shared" si="3"/>
        <v>0</v>
      </c>
      <c r="J36" s="59">
        <f t="shared" si="3"/>
        <v>0</v>
      </c>
      <c r="K36" s="59">
        <f t="shared" si="3"/>
        <v>0</v>
      </c>
      <c r="L36" s="59">
        <f t="shared" si="3"/>
        <v>0</v>
      </c>
      <c r="M36" s="59">
        <f t="shared" si="3"/>
        <v>0</v>
      </c>
      <c r="N36" s="59">
        <f t="shared" si="3"/>
        <v>0</v>
      </c>
      <c r="O36" s="59">
        <f t="shared" si="3"/>
        <v>0</v>
      </c>
      <c r="P36" s="59">
        <f t="shared" si="3"/>
        <v>0</v>
      </c>
      <c r="Q36" s="59">
        <f t="shared" si="3"/>
        <v>0</v>
      </c>
      <c r="R36" s="59">
        <f t="shared" si="3"/>
        <v>0</v>
      </c>
      <c r="S36" s="59">
        <f t="shared" si="3"/>
        <v>0</v>
      </c>
      <c r="T36" s="59">
        <f t="shared" si="3"/>
        <v>0</v>
      </c>
      <c r="U36" s="59">
        <f t="shared" si="3"/>
        <v>0</v>
      </c>
      <c r="V36" s="59">
        <f t="shared" si="3"/>
        <v>0</v>
      </c>
      <c r="W36" s="59">
        <f t="shared" si="3"/>
        <v>0</v>
      </c>
      <c r="X36" s="59">
        <f t="shared" si="3"/>
        <v>0</v>
      </c>
      <c r="Y36" s="59">
        <f t="shared" si="3"/>
        <v>0</v>
      </c>
      <c r="Z36" s="59">
        <f t="shared" si="3"/>
        <v>0</v>
      </c>
      <c r="AA36" s="59">
        <f t="shared" si="3"/>
        <v>0</v>
      </c>
      <c r="AB36" s="59">
        <f t="shared" si="3"/>
        <v>0</v>
      </c>
      <c r="AC36" s="59">
        <f t="shared" si="3"/>
        <v>0</v>
      </c>
      <c r="AD36" s="59">
        <f t="shared" si="3"/>
        <v>0</v>
      </c>
      <c r="AE36" s="59">
        <f t="shared" si="3"/>
        <v>0</v>
      </c>
      <c r="AF36" s="59">
        <f t="shared" si="3"/>
        <v>0</v>
      </c>
      <c r="AG36" s="5">
        <f t="shared" si="3"/>
        <v>0</v>
      </c>
    </row>
    <row r="37" spans="2:33" x14ac:dyDescent="0.3">
      <c r="B37" s="128" t="s">
        <v>1</v>
      </c>
      <c r="C37" s="13">
        <f t="shared" si="1"/>
        <v>1038</v>
      </c>
      <c r="D37" s="53" t="s">
        <v>24</v>
      </c>
      <c r="E37" s="64">
        <v>90</v>
      </c>
      <c r="F37" s="65">
        <v>40</v>
      </c>
      <c r="G37" s="65">
        <v>540</v>
      </c>
      <c r="H37" s="65">
        <v>480</v>
      </c>
      <c r="I37" s="65">
        <v>420</v>
      </c>
      <c r="J37" s="65">
        <v>450</v>
      </c>
      <c r="K37" s="65">
        <v>480</v>
      </c>
      <c r="L37" s="65">
        <v>396</v>
      </c>
      <c r="M37" s="65">
        <v>450</v>
      </c>
      <c r="N37" s="65">
        <v>450</v>
      </c>
      <c r="O37" s="65">
        <v>432</v>
      </c>
      <c r="P37" s="65">
        <v>270</v>
      </c>
      <c r="Q37" s="65">
        <v>90</v>
      </c>
      <c r="R37" s="65">
        <v>20</v>
      </c>
      <c r="S37" s="65">
        <v>270</v>
      </c>
      <c r="T37" s="65">
        <v>360</v>
      </c>
      <c r="U37" s="65">
        <v>360</v>
      </c>
      <c r="V37" s="65">
        <v>360</v>
      </c>
      <c r="W37" s="65">
        <v>360</v>
      </c>
      <c r="X37" s="65">
        <v>360</v>
      </c>
      <c r="Y37" s="65">
        <v>270</v>
      </c>
      <c r="Z37" s="65">
        <v>90</v>
      </c>
      <c r="AA37" s="65">
        <v>20</v>
      </c>
      <c r="AB37" s="65">
        <v>180</v>
      </c>
      <c r="AC37" s="65">
        <v>327.27272727272731</v>
      </c>
      <c r="AD37" s="65">
        <v>360</v>
      </c>
      <c r="AE37" s="65">
        <v>360</v>
      </c>
      <c r="AF37" s="65">
        <v>270</v>
      </c>
      <c r="AG37" s="66">
        <v>180</v>
      </c>
    </row>
    <row r="38" spans="2:33" x14ac:dyDescent="0.3">
      <c r="B38" s="126"/>
      <c r="C38" s="13">
        <f t="shared" si="1"/>
        <v>1038</v>
      </c>
      <c r="D38" s="57" t="s">
        <v>25</v>
      </c>
      <c r="E38" s="54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5">
        <v>0</v>
      </c>
      <c r="M38" s="55">
        <v>0</v>
      </c>
      <c r="N38" s="55">
        <v>0</v>
      </c>
      <c r="O38" s="55">
        <v>0</v>
      </c>
      <c r="P38" s="55">
        <v>0</v>
      </c>
      <c r="Q38" s="55">
        <v>0</v>
      </c>
      <c r="R38" s="55">
        <v>0</v>
      </c>
      <c r="S38" s="55">
        <v>0</v>
      </c>
      <c r="T38" s="55">
        <v>0</v>
      </c>
      <c r="U38" s="55">
        <v>0</v>
      </c>
      <c r="V38" s="55">
        <v>0</v>
      </c>
      <c r="W38" s="55">
        <v>0</v>
      </c>
      <c r="X38" s="55">
        <v>0</v>
      </c>
      <c r="Y38" s="55">
        <v>0</v>
      </c>
      <c r="Z38" s="55">
        <v>0</v>
      </c>
      <c r="AA38" s="55">
        <v>0</v>
      </c>
      <c r="AB38" s="55">
        <v>0</v>
      </c>
      <c r="AC38" s="55">
        <v>0</v>
      </c>
      <c r="AD38" s="55">
        <v>0</v>
      </c>
      <c r="AE38" s="55">
        <v>0</v>
      </c>
      <c r="AF38" s="55">
        <v>0</v>
      </c>
      <c r="AG38" s="56">
        <v>0</v>
      </c>
    </row>
    <row r="39" spans="2:33" x14ac:dyDescent="0.3">
      <c r="B39" s="126" t="s">
        <v>2</v>
      </c>
      <c r="C39" s="13">
        <f t="shared" si="1"/>
        <v>1038</v>
      </c>
      <c r="D39" s="57" t="s">
        <v>24</v>
      </c>
      <c r="E39" s="54">
        <v>90</v>
      </c>
      <c r="F39" s="55">
        <v>40</v>
      </c>
      <c r="G39" s="55">
        <v>540</v>
      </c>
      <c r="H39" s="55">
        <v>480</v>
      </c>
      <c r="I39" s="55">
        <v>396</v>
      </c>
      <c r="J39" s="55">
        <v>450</v>
      </c>
      <c r="K39" s="55">
        <v>480</v>
      </c>
      <c r="L39" s="55">
        <v>396</v>
      </c>
      <c r="M39" s="55">
        <v>450</v>
      </c>
      <c r="N39" s="55">
        <v>450</v>
      </c>
      <c r="O39" s="55">
        <v>432</v>
      </c>
      <c r="P39" s="55">
        <v>270</v>
      </c>
      <c r="Q39" s="55">
        <v>90</v>
      </c>
      <c r="R39" s="55">
        <v>20</v>
      </c>
      <c r="S39" s="55">
        <v>270</v>
      </c>
      <c r="T39" s="55">
        <v>360</v>
      </c>
      <c r="U39" s="55">
        <v>360</v>
      </c>
      <c r="V39" s="55">
        <v>360</v>
      </c>
      <c r="W39" s="55">
        <v>360</v>
      </c>
      <c r="X39" s="55">
        <v>360</v>
      </c>
      <c r="Y39" s="55">
        <v>270</v>
      </c>
      <c r="Z39" s="55">
        <v>90</v>
      </c>
      <c r="AA39" s="55">
        <v>20</v>
      </c>
      <c r="AB39" s="55">
        <v>180</v>
      </c>
      <c r="AC39" s="55">
        <v>327.27272727272731</v>
      </c>
      <c r="AD39" s="55">
        <v>360</v>
      </c>
      <c r="AE39" s="55">
        <v>360</v>
      </c>
      <c r="AF39" s="55">
        <v>270</v>
      </c>
      <c r="AG39" s="56">
        <v>180</v>
      </c>
    </row>
    <row r="40" spans="2:33" x14ac:dyDescent="0.3">
      <c r="B40" s="126"/>
      <c r="C40" s="13">
        <f t="shared" si="1"/>
        <v>1038</v>
      </c>
      <c r="D40" s="57" t="s">
        <v>25</v>
      </c>
      <c r="E40" s="54">
        <v>0</v>
      </c>
      <c r="F40" s="55">
        <v>0</v>
      </c>
      <c r="G40" s="55">
        <v>0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55">
        <v>0</v>
      </c>
      <c r="N40" s="55">
        <v>0</v>
      </c>
      <c r="O40" s="55">
        <v>0</v>
      </c>
      <c r="P40" s="55">
        <v>0</v>
      </c>
      <c r="Q40" s="55">
        <v>0</v>
      </c>
      <c r="R40" s="55">
        <v>0</v>
      </c>
      <c r="S40" s="55">
        <v>0</v>
      </c>
      <c r="T40" s="55">
        <v>0</v>
      </c>
      <c r="U40" s="55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0</v>
      </c>
      <c r="AE40" s="55">
        <v>0</v>
      </c>
      <c r="AF40" s="55">
        <v>0</v>
      </c>
      <c r="AG40" s="56">
        <v>0</v>
      </c>
    </row>
    <row r="41" spans="2:33" x14ac:dyDescent="0.3">
      <c r="B41" s="126" t="s">
        <v>136</v>
      </c>
      <c r="C41" s="13">
        <f t="shared" si="1"/>
        <v>1038</v>
      </c>
      <c r="D41" s="57" t="s">
        <v>24</v>
      </c>
      <c r="E41" s="58">
        <f>E39-E37</f>
        <v>0</v>
      </c>
      <c r="F41" s="13">
        <f t="shared" ref="F41:AG41" si="4">F39-F37</f>
        <v>0</v>
      </c>
      <c r="G41" s="13">
        <f t="shared" si="4"/>
        <v>0</v>
      </c>
      <c r="H41" s="13">
        <f t="shared" si="4"/>
        <v>0</v>
      </c>
      <c r="I41" s="13">
        <f t="shared" si="4"/>
        <v>-24</v>
      </c>
      <c r="J41" s="13">
        <f t="shared" si="4"/>
        <v>0</v>
      </c>
      <c r="K41" s="13">
        <f t="shared" si="4"/>
        <v>0</v>
      </c>
      <c r="L41" s="13">
        <f t="shared" si="4"/>
        <v>0</v>
      </c>
      <c r="M41" s="13">
        <f t="shared" si="4"/>
        <v>0</v>
      </c>
      <c r="N41" s="13">
        <f t="shared" si="4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4"/>
        <v>0</v>
      </c>
      <c r="U41" s="13">
        <f t="shared" si="4"/>
        <v>0</v>
      </c>
      <c r="V41" s="13">
        <f t="shared" si="4"/>
        <v>0</v>
      </c>
      <c r="W41" s="13">
        <f t="shared" si="4"/>
        <v>0</v>
      </c>
      <c r="X41" s="13">
        <f t="shared" si="4"/>
        <v>0</v>
      </c>
      <c r="Y41" s="13">
        <f t="shared" si="4"/>
        <v>0</v>
      </c>
      <c r="Z41" s="13">
        <f t="shared" si="4"/>
        <v>0</v>
      </c>
      <c r="AA41" s="13">
        <f t="shared" si="4"/>
        <v>0</v>
      </c>
      <c r="AB41" s="13">
        <f t="shared" si="4"/>
        <v>0</v>
      </c>
      <c r="AC41" s="13">
        <f t="shared" si="4"/>
        <v>0</v>
      </c>
      <c r="AD41" s="13">
        <f t="shared" si="4"/>
        <v>0</v>
      </c>
      <c r="AE41" s="13">
        <f t="shared" si="4"/>
        <v>0</v>
      </c>
      <c r="AF41" s="13">
        <f t="shared" si="4"/>
        <v>0</v>
      </c>
      <c r="AG41" s="6">
        <f t="shared" si="4"/>
        <v>0</v>
      </c>
    </row>
    <row r="42" spans="2:33" ht="15" thickBot="1" x14ac:dyDescent="0.35">
      <c r="B42" s="127"/>
      <c r="C42" s="13">
        <f t="shared" si="1"/>
        <v>1038</v>
      </c>
      <c r="D42" s="60" t="s">
        <v>25</v>
      </c>
      <c r="E42" s="61">
        <f>E40-E38</f>
        <v>0</v>
      </c>
      <c r="F42" s="59">
        <f t="shared" ref="F42:AG42" si="5">F40-F38</f>
        <v>0</v>
      </c>
      <c r="G42" s="59">
        <f t="shared" si="5"/>
        <v>0</v>
      </c>
      <c r="H42" s="59">
        <f t="shared" si="5"/>
        <v>0</v>
      </c>
      <c r="I42" s="59">
        <f t="shared" si="5"/>
        <v>0</v>
      </c>
      <c r="J42" s="59">
        <f t="shared" si="5"/>
        <v>0</v>
      </c>
      <c r="K42" s="59">
        <f t="shared" si="5"/>
        <v>0</v>
      </c>
      <c r="L42" s="59">
        <f t="shared" si="5"/>
        <v>0</v>
      </c>
      <c r="M42" s="59">
        <f t="shared" si="5"/>
        <v>0</v>
      </c>
      <c r="N42" s="59">
        <f t="shared" si="5"/>
        <v>0</v>
      </c>
      <c r="O42" s="59">
        <f t="shared" si="5"/>
        <v>0</v>
      </c>
      <c r="P42" s="59">
        <f t="shared" si="5"/>
        <v>0</v>
      </c>
      <c r="Q42" s="59">
        <f t="shared" si="5"/>
        <v>0</v>
      </c>
      <c r="R42" s="59">
        <f t="shared" si="5"/>
        <v>0</v>
      </c>
      <c r="S42" s="59">
        <f t="shared" si="5"/>
        <v>0</v>
      </c>
      <c r="T42" s="59">
        <f t="shared" si="5"/>
        <v>0</v>
      </c>
      <c r="U42" s="59">
        <f t="shared" si="5"/>
        <v>0</v>
      </c>
      <c r="V42" s="59">
        <f t="shared" si="5"/>
        <v>0</v>
      </c>
      <c r="W42" s="59">
        <f t="shared" si="5"/>
        <v>0</v>
      </c>
      <c r="X42" s="59">
        <f t="shared" si="5"/>
        <v>0</v>
      </c>
      <c r="Y42" s="59">
        <f t="shared" si="5"/>
        <v>0</v>
      </c>
      <c r="Z42" s="59">
        <f t="shared" si="5"/>
        <v>0</v>
      </c>
      <c r="AA42" s="59">
        <f t="shared" si="5"/>
        <v>0</v>
      </c>
      <c r="AB42" s="59">
        <f t="shared" si="5"/>
        <v>0</v>
      </c>
      <c r="AC42" s="59">
        <f t="shared" si="5"/>
        <v>0</v>
      </c>
      <c r="AD42" s="59">
        <f t="shared" si="5"/>
        <v>0</v>
      </c>
      <c r="AE42" s="59">
        <f t="shared" si="5"/>
        <v>0</v>
      </c>
      <c r="AF42" s="59">
        <f t="shared" si="5"/>
        <v>0</v>
      </c>
      <c r="AG42" s="5">
        <f t="shared" si="5"/>
        <v>0</v>
      </c>
    </row>
    <row r="43" spans="2:33" x14ac:dyDescent="0.3">
      <c r="B43" s="128" t="s">
        <v>1</v>
      </c>
      <c r="C43" s="13">
        <f t="shared" si="1"/>
        <v>1054</v>
      </c>
      <c r="D43" s="53" t="s">
        <v>24</v>
      </c>
      <c r="E43" s="64">
        <v>0</v>
      </c>
      <c r="F43" s="65">
        <v>26.666666666666671</v>
      </c>
      <c r="G43" s="65">
        <v>240</v>
      </c>
      <c r="H43" s="65">
        <v>280</v>
      </c>
      <c r="I43" s="65">
        <v>280</v>
      </c>
      <c r="J43" s="65">
        <v>300</v>
      </c>
      <c r="K43" s="65">
        <v>280</v>
      </c>
      <c r="L43" s="65">
        <v>312</v>
      </c>
      <c r="M43" s="65">
        <v>300</v>
      </c>
      <c r="N43" s="65">
        <v>300</v>
      </c>
      <c r="O43" s="65">
        <v>288</v>
      </c>
      <c r="P43" s="65">
        <v>0</v>
      </c>
      <c r="Q43" s="65">
        <v>0</v>
      </c>
      <c r="R43" s="65">
        <v>26.666666666666671</v>
      </c>
      <c r="S43" s="65">
        <v>120</v>
      </c>
      <c r="T43" s="65">
        <v>216</v>
      </c>
      <c r="U43" s="65">
        <v>240</v>
      </c>
      <c r="V43" s="65">
        <v>240</v>
      </c>
      <c r="W43" s="65">
        <v>226.66666666666671</v>
      </c>
      <c r="X43" s="65">
        <v>188.57142857142861</v>
      </c>
      <c r="Y43" s="65">
        <v>0</v>
      </c>
      <c r="Z43" s="65">
        <v>0</v>
      </c>
      <c r="AA43" s="65">
        <v>26.666666666666671</v>
      </c>
      <c r="AB43" s="65">
        <v>120</v>
      </c>
      <c r="AC43" s="65">
        <v>185.4545454545455</v>
      </c>
      <c r="AD43" s="65">
        <v>180</v>
      </c>
      <c r="AE43" s="65">
        <v>180</v>
      </c>
      <c r="AF43" s="65">
        <v>180</v>
      </c>
      <c r="AG43" s="66">
        <v>120</v>
      </c>
    </row>
    <row r="44" spans="2:33" x14ac:dyDescent="0.3">
      <c r="B44" s="126"/>
      <c r="C44" s="13">
        <f t="shared" si="1"/>
        <v>1054</v>
      </c>
      <c r="D44" s="57" t="s">
        <v>25</v>
      </c>
      <c r="E44" s="54">
        <v>0</v>
      </c>
      <c r="F44" s="55">
        <v>0</v>
      </c>
      <c r="G44" s="55">
        <v>240</v>
      </c>
      <c r="H44" s="55">
        <v>320</v>
      </c>
      <c r="I44" s="55">
        <v>280</v>
      </c>
      <c r="J44" s="55">
        <v>300</v>
      </c>
      <c r="K44" s="55">
        <v>280</v>
      </c>
      <c r="L44" s="55">
        <v>312</v>
      </c>
      <c r="M44" s="55">
        <v>300</v>
      </c>
      <c r="N44" s="55">
        <v>300</v>
      </c>
      <c r="O44" s="55">
        <v>288</v>
      </c>
      <c r="P44" s="55">
        <v>60</v>
      </c>
      <c r="Q44" s="55">
        <v>0</v>
      </c>
      <c r="R44" s="55">
        <v>0</v>
      </c>
      <c r="S44" s="55">
        <v>120</v>
      </c>
      <c r="T44" s="55">
        <v>216</v>
      </c>
      <c r="U44" s="55">
        <v>240</v>
      </c>
      <c r="V44" s="55">
        <v>240</v>
      </c>
      <c r="W44" s="55">
        <v>226.66666666666671</v>
      </c>
      <c r="X44" s="55">
        <v>188.57142857142861</v>
      </c>
      <c r="Y44" s="55">
        <v>60</v>
      </c>
      <c r="Z44" s="55">
        <v>0</v>
      </c>
      <c r="AA44" s="55">
        <v>0</v>
      </c>
      <c r="AB44" s="55">
        <v>120</v>
      </c>
      <c r="AC44" s="55">
        <v>185.4545454545455</v>
      </c>
      <c r="AD44" s="55">
        <v>180</v>
      </c>
      <c r="AE44" s="55">
        <v>180</v>
      </c>
      <c r="AF44" s="55">
        <v>180</v>
      </c>
      <c r="AG44" s="56">
        <v>120</v>
      </c>
    </row>
    <row r="45" spans="2:33" x14ac:dyDescent="0.3">
      <c r="B45" s="126" t="s">
        <v>2</v>
      </c>
      <c r="C45" s="13">
        <f t="shared" si="1"/>
        <v>1054</v>
      </c>
      <c r="D45" s="57" t="s">
        <v>24</v>
      </c>
      <c r="E45" s="54">
        <v>0</v>
      </c>
      <c r="F45" s="55">
        <v>26.666666666666671</v>
      </c>
      <c r="G45" s="55">
        <v>240</v>
      </c>
      <c r="H45" s="55">
        <v>280</v>
      </c>
      <c r="I45" s="55">
        <v>280</v>
      </c>
      <c r="J45" s="55">
        <v>300</v>
      </c>
      <c r="K45" s="55">
        <v>280</v>
      </c>
      <c r="L45" s="55">
        <v>312</v>
      </c>
      <c r="M45" s="55">
        <v>300</v>
      </c>
      <c r="N45" s="55">
        <v>300</v>
      </c>
      <c r="O45" s="55">
        <v>288</v>
      </c>
      <c r="P45" s="55">
        <v>0</v>
      </c>
      <c r="Q45" s="55">
        <v>0</v>
      </c>
      <c r="R45" s="55">
        <v>26.666666666666671</v>
      </c>
      <c r="S45" s="55">
        <v>120</v>
      </c>
      <c r="T45" s="55">
        <v>216</v>
      </c>
      <c r="U45" s="55">
        <v>240</v>
      </c>
      <c r="V45" s="55">
        <v>240</v>
      </c>
      <c r="W45" s="55">
        <v>226.66666666666671</v>
      </c>
      <c r="X45" s="55">
        <v>188.57142857142861</v>
      </c>
      <c r="Y45" s="55">
        <v>0</v>
      </c>
      <c r="Z45" s="55">
        <v>0</v>
      </c>
      <c r="AA45" s="55">
        <v>26.666666666666671</v>
      </c>
      <c r="AB45" s="55">
        <v>120</v>
      </c>
      <c r="AC45" s="55">
        <v>185.4545454545455</v>
      </c>
      <c r="AD45" s="55">
        <v>180</v>
      </c>
      <c r="AE45" s="55">
        <v>180</v>
      </c>
      <c r="AF45" s="55">
        <v>180</v>
      </c>
      <c r="AG45" s="56">
        <v>120</v>
      </c>
    </row>
    <row r="46" spans="2:33" x14ac:dyDescent="0.3">
      <c r="B46" s="126"/>
      <c r="C46" s="13">
        <f t="shared" si="1"/>
        <v>1054</v>
      </c>
      <c r="D46" s="57" t="s">
        <v>25</v>
      </c>
      <c r="E46" s="54">
        <v>0</v>
      </c>
      <c r="F46" s="55">
        <v>0</v>
      </c>
      <c r="G46" s="55">
        <v>240</v>
      </c>
      <c r="H46" s="55">
        <v>320</v>
      </c>
      <c r="I46" s="55">
        <v>280</v>
      </c>
      <c r="J46" s="55">
        <v>300</v>
      </c>
      <c r="K46" s="55">
        <v>280</v>
      </c>
      <c r="L46" s="55">
        <v>312</v>
      </c>
      <c r="M46" s="55">
        <v>300</v>
      </c>
      <c r="N46" s="55">
        <v>300</v>
      </c>
      <c r="O46" s="55">
        <v>288</v>
      </c>
      <c r="P46" s="55">
        <v>60</v>
      </c>
      <c r="Q46" s="55">
        <v>0</v>
      </c>
      <c r="R46" s="55">
        <v>0</v>
      </c>
      <c r="S46" s="55">
        <v>120</v>
      </c>
      <c r="T46" s="55">
        <v>216</v>
      </c>
      <c r="U46" s="55">
        <v>240</v>
      </c>
      <c r="V46" s="55">
        <v>240</v>
      </c>
      <c r="W46" s="55">
        <v>226.66666666666671</v>
      </c>
      <c r="X46" s="55">
        <v>188.57142857142861</v>
      </c>
      <c r="Y46" s="55">
        <v>60</v>
      </c>
      <c r="Z46" s="55">
        <v>0</v>
      </c>
      <c r="AA46" s="55">
        <v>0</v>
      </c>
      <c r="AB46" s="55">
        <v>120</v>
      </c>
      <c r="AC46" s="55">
        <v>185.4545454545455</v>
      </c>
      <c r="AD46" s="55">
        <v>180</v>
      </c>
      <c r="AE46" s="55">
        <v>180</v>
      </c>
      <c r="AF46" s="55">
        <v>180</v>
      </c>
      <c r="AG46" s="56">
        <v>120</v>
      </c>
    </row>
    <row r="47" spans="2:33" x14ac:dyDescent="0.3">
      <c r="B47" s="126" t="s">
        <v>136</v>
      </c>
      <c r="C47" s="13">
        <f t="shared" si="1"/>
        <v>1054</v>
      </c>
      <c r="D47" s="57" t="s">
        <v>24</v>
      </c>
      <c r="E47" s="58">
        <f>E45-E43</f>
        <v>0</v>
      </c>
      <c r="F47" s="13">
        <f t="shared" ref="F47:AG47" si="6">F45-F43</f>
        <v>0</v>
      </c>
      <c r="G47" s="13">
        <f t="shared" si="6"/>
        <v>0</v>
      </c>
      <c r="H47" s="13">
        <f t="shared" si="6"/>
        <v>0</v>
      </c>
      <c r="I47" s="13">
        <f t="shared" si="6"/>
        <v>0</v>
      </c>
      <c r="J47" s="13">
        <f t="shared" si="6"/>
        <v>0</v>
      </c>
      <c r="K47" s="13">
        <f t="shared" si="6"/>
        <v>0</v>
      </c>
      <c r="L47" s="13">
        <f t="shared" si="6"/>
        <v>0</v>
      </c>
      <c r="M47" s="13">
        <f t="shared" si="6"/>
        <v>0</v>
      </c>
      <c r="N47" s="13">
        <f t="shared" si="6"/>
        <v>0</v>
      </c>
      <c r="O47" s="13">
        <f t="shared" si="6"/>
        <v>0</v>
      </c>
      <c r="P47" s="13">
        <f t="shared" si="6"/>
        <v>0</v>
      </c>
      <c r="Q47" s="13">
        <f t="shared" si="6"/>
        <v>0</v>
      </c>
      <c r="R47" s="13">
        <f t="shared" si="6"/>
        <v>0</v>
      </c>
      <c r="S47" s="13">
        <f t="shared" si="6"/>
        <v>0</v>
      </c>
      <c r="T47" s="13">
        <f t="shared" si="6"/>
        <v>0</v>
      </c>
      <c r="U47" s="13">
        <f t="shared" si="6"/>
        <v>0</v>
      </c>
      <c r="V47" s="13">
        <f t="shared" si="6"/>
        <v>0</v>
      </c>
      <c r="W47" s="13">
        <f t="shared" si="6"/>
        <v>0</v>
      </c>
      <c r="X47" s="13">
        <f t="shared" si="6"/>
        <v>0</v>
      </c>
      <c r="Y47" s="13">
        <f t="shared" si="6"/>
        <v>0</v>
      </c>
      <c r="Z47" s="13">
        <f t="shared" si="6"/>
        <v>0</v>
      </c>
      <c r="AA47" s="13">
        <f t="shared" si="6"/>
        <v>0</v>
      </c>
      <c r="AB47" s="13">
        <f t="shared" si="6"/>
        <v>0</v>
      </c>
      <c r="AC47" s="13">
        <f t="shared" si="6"/>
        <v>0</v>
      </c>
      <c r="AD47" s="13">
        <f t="shared" si="6"/>
        <v>0</v>
      </c>
      <c r="AE47" s="13">
        <f t="shared" si="6"/>
        <v>0</v>
      </c>
      <c r="AF47" s="13">
        <f t="shared" si="6"/>
        <v>0</v>
      </c>
      <c r="AG47" s="6">
        <f t="shared" si="6"/>
        <v>0</v>
      </c>
    </row>
    <row r="48" spans="2:33" ht="15" thickBot="1" x14ac:dyDescent="0.35">
      <c r="B48" s="127"/>
      <c r="C48" s="13">
        <f t="shared" si="1"/>
        <v>1054</v>
      </c>
      <c r="D48" s="60" t="s">
        <v>25</v>
      </c>
      <c r="E48" s="61">
        <f>E46-E44</f>
        <v>0</v>
      </c>
      <c r="F48" s="59">
        <f t="shared" ref="F48:AG48" si="7">F46-F44</f>
        <v>0</v>
      </c>
      <c r="G48" s="59">
        <f t="shared" si="7"/>
        <v>0</v>
      </c>
      <c r="H48" s="59">
        <f t="shared" si="7"/>
        <v>0</v>
      </c>
      <c r="I48" s="59">
        <f t="shared" si="7"/>
        <v>0</v>
      </c>
      <c r="J48" s="59">
        <f t="shared" si="7"/>
        <v>0</v>
      </c>
      <c r="K48" s="59">
        <f t="shared" si="7"/>
        <v>0</v>
      </c>
      <c r="L48" s="59">
        <f t="shared" si="7"/>
        <v>0</v>
      </c>
      <c r="M48" s="59">
        <f t="shared" si="7"/>
        <v>0</v>
      </c>
      <c r="N48" s="59">
        <f t="shared" si="7"/>
        <v>0</v>
      </c>
      <c r="O48" s="59">
        <f t="shared" si="7"/>
        <v>0</v>
      </c>
      <c r="P48" s="59">
        <f t="shared" si="7"/>
        <v>0</v>
      </c>
      <c r="Q48" s="59">
        <f t="shared" si="7"/>
        <v>0</v>
      </c>
      <c r="R48" s="59">
        <f t="shared" si="7"/>
        <v>0</v>
      </c>
      <c r="S48" s="59">
        <f t="shared" si="7"/>
        <v>0</v>
      </c>
      <c r="T48" s="59">
        <f t="shared" si="7"/>
        <v>0</v>
      </c>
      <c r="U48" s="59">
        <f t="shared" si="7"/>
        <v>0</v>
      </c>
      <c r="V48" s="59">
        <f t="shared" si="7"/>
        <v>0</v>
      </c>
      <c r="W48" s="59">
        <f t="shared" si="7"/>
        <v>0</v>
      </c>
      <c r="X48" s="59">
        <f t="shared" si="7"/>
        <v>0</v>
      </c>
      <c r="Y48" s="59">
        <f t="shared" si="7"/>
        <v>0</v>
      </c>
      <c r="Z48" s="59">
        <f t="shared" si="7"/>
        <v>0</v>
      </c>
      <c r="AA48" s="59">
        <f t="shared" si="7"/>
        <v>0</v>
      </c>
      <c r="AB48" s="59">
        <f t="shared" si="7"/>
        <v>0</v>
      </c>
      <c r="AC48" s="59">
        <f t="shared" si="7"/>
        <v>0</v>
      </c>
      <c r="AD48" s="59">
        <f t="shared" si="7"/>
        <v>0</v>
      </c>
      <c r="AE48" s="59">
        <f t="shared" si="7"/>
        <v>0</v>
      </c>
      <c r="AF48" s="59">
        <f t="shared" si="7"/>
        <v>0</v>
      </c>
      <c r="AG48" s="5">
        <f t="shared" si="7"/>
        <v>0</v>
      </c>
    </row>
    <row r="49" spans="2:33" x14ac:dyDescent="0.3">
      <c r="B49" s="128" t="s">
        <v>1</v>
      </c>
      <c r="C49" s="13">
        <f t="shared" si="1"/>
        <v>1056</v>
      </c>
      <c r="D49" s="53" t="s">
        <v>24</v>
      </c>
      <c r="E49" s="64">
        <v>0</v>
      </c>
      <c r="F49" s="65">
        <v>20</v>
      </c>
      <c r="G49" s="65">
        <v>360</v>
      </c>
      <c r="H49" s="65">
        <v>540</v>
      </c>
      <c r="I49" s="65">
        <v>420</v>
      </c>
      <c r="J49" s="65">
        <v>450</v>
      </c>
      <c r="K49" s="65">
        <v>480</v>
      </c>
      <c r="L49" s="65">
        <v>432</v>
      </c>
      <c r="M49" s="65">
        <v>405</v>
      </c>
      <c r="N49" s="65">
        <v>450</v>
      </c>
      <c r="O49" s="65">
        <v>360</v>
      </c>
      <c r="P49" s="65">
        <v>270</v>
      </c>
      <c r="Q49" s="65">
        <v>0</v>
      </c>
      <c r="R49" s="65">
        <v>0</v>
      </c>
      <c r="S49" s="65">
        <v>180</v>
      </c>
      <c r="T49" s="65">
        <v>324</v>
      </c>
      <c r="U49" s="65">
        <v>360</v>
      </c>
      <c r="V49" s="65">
        <v>360</v>
      </c>
      <c r="W49" s="65">
        <v>360</v>
      </c>
      <c r="X49" s="65">
        <v>257.14285714285722</v>
      </c>
      <c r="Y49" s="65">
        <v>270</v>
      </c>
      <c r="Z49" s="65">
        <v>0</v>
      </c>
      <c r="AA49" s="65">
        <v>0</v>
      </c>
      <c r="AB49" s="65">
        <v>180</v>
      </c>
      <c r="AC49" s="65">
        <v>278.18181818181819</v>
      </c>
      <c r="AD49" s="65">
        <v>270</v>
      </c>
      <c r="AE49" s="65">
        <v>270</v>
      </c>
      <c r="AF49" s="65">
        <v>270</v>
      </c>
      <c r="AG49" s="66">
        <v>270</v>
      </c>
    </row>
    <row r="50" spans="2:33" x14ac:dyDescent="0.3">
      <c r="B50" s="126"/>
      <c r="C50" s="13">
        <f t="shared" si="1"/>
        <v>1056</v>
      </c>
      <c r="D50" s="57" t="s">
        <v>25</v>
      </c>
      <c r="E50" s="54">
        <v>0</v>
      </c>
      <c r="F50" s="55">
        <v>100</v>
      </c>
      <c r="G50" s="55">
        <v>270</v>
      </c>
      <c r="H50" s="55">
        <v>480</v>
      </c>
      <c r="I50" s="55">
        <v>420</v>
      </c>
      <c r="J50" s="55">
        <v>450</v>
      </c>
      <c r="K50" s="55">
        <v>480</v>
      </c>
      <c r="L50" s="55">
        <v>432</v>
      </c>
      <c r="M50" s="55">
        <v>495</v>
      </c>
      <c r="N50" s="55">
        <v>450</v>
      </c>
      <c r="O50" s="55">
        <v>396</v>
      </c>
      <c r="P50" s="55">
        <v>180</v>
      </c>
      <c r="Q50" s="55">
        <v>0</v>
      </c>
      <c r="R50" s="55">
        <v>0</v>
      </c>
      <c r="S50" s="55">
        <v>270</v>
      </c>
      <c r="T50" s="55">
        <v>360</v>
      </c>
      <c r="U50" s="55">
        <v>360</v>
      </c>
      <c r="V50" s="55">
        <v>360</v>
      </c>
      <c r="W50" s="55">
        <v>280</v>
      </c>
      <c r="X50" s="55">
        <v>231.42857142857139</v>
      </c>
      <c r="Y50" s="55">
        <v>180</v>
      </c>
      <c r="Z50" s="55">
        <v>0</v>
      </c>
      <c r="AA50" s="55">
        <v>0</v>
      </c>
      <c r="AB50" s="55">
        <v>225</v>
      </c>
      <c r="AC50" s="55">
        <v>278.18181818181819</v>
      </c>
      <c r="AD50" s="55">
        <v>270</v>
      </c>
      <c r="AE50" s="55">
        <v>270</v>
      </c>
      <c r="AF50" s="55">
        <v>270</v>
      </c>
      <c r="AG50" s="56">
        <v>180</v>
      </c>
    </row>
    <row r="51" spans="2:33" x14ac:dyDescent="0.3">
      <c r="B51" s="126" t="s">
        <v>2</v>
      </c>
      <c r="C51" s="13">
        <f t="shared" si="1"/>
        <v>1056</v>
      </c>
      <c r="D51" s="57" t="s">
        <v>24</v>
      </c>
      <c r="E51" s="54">
        <v>0</v>
      </c>
      <c r="F51" s="55">
        <v>20</v>
      </c>
      <c r="G51" s="55">
        <v>360</v>
      </c>
      <c r="H51" s="55">
        <v>540</v>
      </c>
      <c r="I51" s="55">
        <v>420</v>
      </c>
      <c r="J51" s="55">
        <v>450</v>
      </c>
      <c r="K51" s="55">
        <v>480</v>
      </c>
      <c r="L51" s="55">
        <v>432</v>
      </c>
      <c r="M51" s="55">
        <v>405</v>
      </c>
      <c r="N51" s="55">
        <v>450</v>
      </c>
      <c r="O51" s="55">
        <v>360</v>
      </c>
      <c r="P51" s="55">
        <v>270</v>
      </c>
      <c r="Q51" s="55">
        <v>0</v>
      </c>
      <c r="R51" s="55">
        <v>0</v>
      </c>
      <c r="S51" s="55">
        <v>180</v>
      </c>
      <c r="T51" s="55">
        <v>324</v>
      </c>
      <c r="U51" s="55">
        <v>360</v>
      </c>
      <c r="V51" s="55">
        <v>360</v>
      </c>
      <c r="W51" s="55">
        <v>360</v>
      </c>
      <c r="X51" s="55">
        <v>257.14285714285722</v>
      </c>
      <c r="Y51" s="55">
        <v>270</v>
      </c>
      <c r="Z51" s="55">
        <v>0</v>
      </c>
      <c r="AA51" s="55">
        <v>0</v>
      </c>
      <c r="AB51" s="55">
        <v>180</v>
      </c>
      <c r="AC51" s="55">
        <v>278.18181818181819</v>
      </c>
      <c r="AD51" s="55">
        <v>270</v>
      </c>
      <c r="AE51" s="55">
        <v>270</v>
      </c>
      <c r="AF51" s="55">
        <v>270</v>
      </c>
      <c r="AG51" s="56">
        <v>270</v>
      </c>
    </row>
    <row r="52" spans="2:33" x14ac:dyDescent="0.3">
      <c r="B52" s="126"/>
      <c r="C52" s="13">
        <f t="shared" si="1"/>
        <v>1056</v>
      </c>
      <c r="D52" s="57" t="s">
        <v>25</v>
      </c>
      <c r="E52" s="54">
        <v>0</v>
      </c>
      <c r="F52" s="55">
        <v>100</v>
      </c>
      <c r="G52" s="55">
        <v>270</v>
      </c>
      <c r="H52" s="55">
        <v>480</v>
      </c>
      <c r="I52" s="55">
        <v>420</v>
      </c>
      <c r="J52" s="55">
        <v>450</v>
      </c>
      <c r="K52" s="55">
        <v>480</v>
      </c>
      <c r="L52" s="55">
        <v>432</v>
      </c>
      <c r="M52" s="55">
        <v>495</v>
      </c>
      <c r="N52" s="55">
        <v>450</v>
      </c>
      <c r="O52" s="55">
        <v>396</v>
      </c>
      <c r="P52" s="55">
        <v>180</v>
      </c>
      <c r="Q52" s="55">
        <v>0</v>
      </c>
      <c r="R52" s="55">
        <v>0</v>
      </c>
      <c r="S52" s="55">
        <v>270</v>
      </c>
      <c r="T52" s="55">
        <v>360</v>
      </c>
      <c r="U52" s="55">
        <v>360</v>
      </c>
      <c r="V52" s="55">
        <v>360</v>
      </c>
      <c r="W52" s="55">
        <v>280</v>
      </c>
      <c r="X52" s="55">
        <v>231.42857142857139</v>
      </c>
      <c r="Y52" s="55">
        <v>180</v>
      </c>
      <c r="Z52" s="55">
        <v>0</v>
      </c>
      <c r="AA52" s="55">
        <v>0</v>
      </c>
      <c r="AB52" s="55">
        <v>225</v>
      </c>
      <c r="AC52" s="55">
        <v>278.18181818181819</v>
      </c>
      <c r="AD52" s="55">
        <v>270</v>
      </c>
      <c r="AE52" s="55">
        <v>270</v>
      </c>
      <c r="AF52" s="55">
        <v>270</v>
      </c>
      <c r="AG52" s="56">
        <v>180</v>
      </c>
    </row>
    <row r="53" spans="2:33" x14ac:dyDescent="0.3">
      <c r="B53" s="126" t="s">
        <v>136</v>
      </c>
      <c r="C53" s="13">
        <f t="shared" si="1"/>
        <v>1056</v>
      </c>
      <c r="D53" s="57" t="s">
        <v>24</v>
      </c>
      <c r="E53" s="58">
        <f>E51-E49</f>
        <v>0</v>
      </c>
      <c r="F53" s="13">
        <f t="shared" ref="F53:AG53" si="8">F51-F49</f>
        <v>0</v>
      </c>
      <c r="G53" s="13">
        <f t="shared" si="8"/>
        <v>0</v>
      </c>
      <c r="H53" s="13">
        <f t="shared" si="8"/>
        <v>0</v>
      </c>
      <c r="I53" s="13">
        <f t="shared" si="8"/>
        <v>0</v>
      </c>
      <c r="J53" s="13">
        <f t="shared" si="8"/>
        <v>0</v>
      </c>
      <c r="K53" s="13">
        <f t="shared" si="8"/>
        <v>0</v>
      </c>
      <c r="L53" s="13">
        <f t="shared" si="8"/>
        <v>0</v>
      </c>
      <c r="M53" s="13">
        <f t="shared" si="8"/>
        <v>0</v>
      </c>
      <c r="N53" s="13">
        <f t="shared" si="8"/>
        <v>0</v>
      </c>
      <c r="O53" s="13">
        <f t="shared" si="8"/>
        <v>0</v>
      </c>
      <c r="P53" s="13">
        <f t="shared" si="8"/>
        <v>0</v>
      </c>
      <c r="Q53" s="13">
        <f t="shared" si="8"/>
        <v>0</v>
      </c>
      <c r="R53" s="13">
        <f t="shared" si="8"/>
        <v>0</v>
      </c>
      <c r="S53" s="13">
        <f t="shared" si="8"/>
        <v>0</v>
      </c>
      <c r="T53" s="13">
        <f t="shared" si="8"/>
        <v>0</v>
      </c>
      <c r="U53" s="13">
        <f t="shared" si="8"/>
        <v>0</v>
      </c>
      <c r="V53" s="13">
        <f t="shared" si="8"/>
        <v>0</v>
      </c>
      <c r="W53" s="13">
        <f t="shared" si="8"/>
        <v>0</v>
      </c>
      <c r="X53" s="13">
        <f t="shared" si="8"/>
        <v>0</v>
      </c>
      <c r="Y53" s="13">
        <f t="shared" si="8"/>
        <v>0</v>
      </c>
      <c r="Z53" s="13">
        <f t="shared" si="8"/>
        <v>0</v>
      </c>
      <c r="AA53" s="13">
        <f t="shared" si="8"/>
        <v>0</v>
      </c>
      <c r="AB53" s="13">
        <f t="shared" si="8"/>
        <v>0</v>
      </c>
      <c r="AC53" s="13">
        <f t="shared" si="8"/>
        <v>0</v>
      </c>
      <c r="AD53" s="13">
        <f t="shared" si="8"/>
        <v>0</v>
      </c>
      <c r="AE53" s="13">
        <f t="shared" si="8"/>
        <v>0</v>
      </c>
      <c r="AF53" s="13">
        <f t="shared" si="8"/>
        <v>0</v>
      </c>
      <c r="AG53" s="6">
        <f t="shared" si="8"/>
        <v>0</v>
      </c>
    </row>
    <row r="54" spans="2:33" ht="15" thickBot="1" x14ac:dyDescent="0.35">
      <c r="B54" s="127"/>
      <c r="C54" s="13">
        <f t="shared" si="1"/>
        <v>1056</v>
      </c>
      <c r="D54" s="60" t="s">
        <v>25</v>
      </c>
      <c r="E54" s="61">
        <f>E52-E50</f>
        <v>0</v>
      </c>
      <c r="F54" s="59">
        <f t="shared" ref="F54:AG54" si="9">F52-F50</f>
        <v>0</v>
      </c>
      <c r="G54" s="59">
        <f t="shared" si="9"/>
        <v>0</v>
      </c>
      <c r="H54" s="59">
        <f t="shared" si="9"/>
        <v>0</v>
      </c>
      <c r="I54" s="59">
        <f t="shared" si="9"/>
        <v>0</v>
      </c>
      <c r="J54" s="59">
        <f t="shared" si="9"/>
        <v>0</v>
      </c>
      <c r="K54" s="59">
        <f t="shared" si="9"/>
        <v>0</v>
      </c>
      <c r="L54" s="59">
        <f t="shared" si="9"/>
        <v>0</v>
      </c>
      <c r="M54" s="59">
        <f t="shared" si="9"/>
        <v>0</v>
      </c>
      <c r="N54" s="59">
        <f t="shared" si="9"/>
        <v>0</v>
      </c>
      <c r="O54" s="59">
        <f t="shared" si="9"/>
        <v>0</v>
      </c>
      <c r="P54" s="59">
        <f t="shared" si="9"/>
        <v>0</v>
      </c>
      <c r="Q54" s="59">
        <f t="shared" si="9"/>
        <v>0</v>
      </c>
      <c r="R54" s="59">
        <f t="shared" si="9"/>
        <v>0</v>
      </c>
      <c r="S54" s="59">
        <f t="shared" si="9"/>
        <v>0</v>
      </c>
      <c r="T54" s="59">
        <f t="shared" si="9"/>
        <v>0</v>
      </c>
      <c r="U54" s="59">
        <f t="shared" si="9"/>
        <v>0</v>
      </c>
      <c r="V54" s="59">
        <f t="shared" si="9"/>
        <v>0</v>
      </c>
      <c r="W54" s="59">
        <f t="shared" si="9"/>
        <v>0</v>
      </c>
      <c r="X54" s="59">
        <f t="shared" si="9"/>
        <v>0</v>
      </c>
      <c r="Y54" s="59">
        <f t="shared" si="9"/>
        <v>0</v>
      </c>
      <c r="Z54" s="59">
        <f t="shared" si="9"/>
        <v>0</v>
      </c>
      <c r="AA54" s="59">
        <f t="shared" si="9"/>
        <v>0</v>
      </c>
      <c r="AB54" s="59">
        <f t="shared" si="9"/>
        <v>0</v>
      </c>
      <c r="AC54" s="59">
        <f t="shared" si="9"/>
        <v>0</v>
      </c>
      <c r="AD54" s="59">
        <f t="shared" si="9"/>
        <v>0</v>
      </c>
      <c r="AE54" s="59">
        <f t="shared" si="9"/>
        <v>0</v>
      </c>
      <c r="AF54" s="59">
        <f t="shared" si="9"/>
        <v>0</v>
      </c>
      <c r="AG54" s="5">
        <f t="shared" si="9"/>
        <v>0</v>
      </c>
    </row>
  </sheetData>
  <mergeCells count="27">
    <mergeCell ref="Q2:Y2"/>
    <mergeCell ref="Z2:AG2"/>
    <mergeCell ref="B6:B7"/>
    <mergeCell ref="B8:B9"/>
    <mergeCell ref="B31:B32"/>
    <mergeCell ref="B47:B48"/>
    <mergeCell ref="B33:B34"/>
    <mergeCell ref="B35:B36"/>
    <mergeCell ref="B10:B11"/>
    <mergeCell ref="E2:P2"/>
    <mergeCell ref="B37:B38"/>
    <mergeCell ref="B49:B50"/>
    <mergeCell ref="B51:B52"/>
    <mergeCell ref="B53:B54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9:B40"/>
    <mergeCell ref="B41:B42"/>
    <mergeCell ref="B43:B44"/>
    <mergeCell ref="B45:B46"/>
  </mergeCells>
  <conditionalFormatting sqref="E10:AG11 E16:AG17 E22:AG23 E28:AG29">
    <cfRule type="cellIs" dxfId="12" priority="1" operator="lessThan">
      <formula>0</formula>
    </cfRule>
    <cfRule type="cellIs" dxfId="11" priority="2" operator="greaterThan">
      <formula>0</formula>
    </cfRule>
  </conditionalFormatting>
  <conditionalFormatting sqref="E35:AG36">
    <cfRule type="cellIs" dxfId="10" priority="11" operator="lessThan">
      <formula>0</formula>
    </cfRule>
    <cfRule type="cellIs" dxfId="9" priority="12" operator="greaterThan">
      <formula>0</formula>
    </cfRule>
  </conditionalFormatting>
  <conditionalFormatting sqref="E41:AG42">
    <cfRule type="cellIs" dxfId="8" priority="9" operator="lessThan">
      <formula>0</formula>
    </cfRule>
    <cfRule type="cellIs" dxfId="7" priority="10" operator="greaterThan">
      <formula>0</formula>
    </cfRule>
  </conditionalFormatting>
  <conditionalFormatting sqref="E47:AG48">
    <cfRule type="cellIs" dxfId="6" priority="7" operator="lessThan">
      <formula>0</formula>
    </cfRule>
    <cfRule type="cellIs" dxfId="5" priority="8" operator="greaterThan">
      <formula>0</formula>
    </cfRule>
  </conditionalFormatting>
  <conditionalFormatting sqref="E53:AG54">
    <cfRule type="cellIs" dxfId="4" priority="5" operator="lessThan">
      <formula>0</formula>
    </cfRule>
    <cfRule type="cellIs" dxfId="3" priority="6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7834D-69C7-4513-9D2D-6C5CB7986702}">
  <sheetPr>
    <tabColor rgb="FF92D050"/>
  </sheetPr>
  <dimension ref="A1:C6"/>
  <sheetViews>
    <sheetView workbookViewId="0">
      <selection activeCell="B2" sqref="B2:C6"/>
    </sheetView>
  </sheetViews>
  <sheetFormatPr baseColWidth="10" defaultRowHeight="14.4" x14ac:dyDescent="0.3"/>
  <cols>
    <col min="3" max="3" width="16.21875" customWidth="1"/>
  </cols>
  <sheetData>
    <row r="1" spans="1:3" x14ac:dyDescent="0.3">
      <c r="A1" s="4" t="s">
        <v>70</v>
      </c>
    </row>
    <row r="2" spans="1:3" x14ac:dyDescent="0.3">
      <c r="B2" s="32" t="s">
        <v>22</v>
      </c>
      <c r="C2" s="32" t="s">
        <v>69</v>
      </c>
    </row>
    <row r="3" spans="1:3" x14ac:dyDescent="0.3">
      <c r="B3" s="13">
        <v>1031</v>
      </c>
      <c r="C3" s="13" t="s">
        <v>142</v>
      </c>
    </row>
    <row r="4" spans="1:3" x14ac:dyDescent="0.3">
      <c r="B4" s="13">
        <v>1038</v>
      </c>
      <c r="C4" s="13" t="s">
        <v>142</v>
      </c>
    </row>
    <row r="5" spans="1:3" x14ac:dyDescent="0.3">
      <c r="B5" s="13">
        <v>1054</v>
      </c>
      <c r="C5" s="13" t="s">
        <v>221</v>
      </c>
    </row>
    <row r="6" spans="1:3" x14ac:dyDescent="0.3">
      <c r="B6" s="13">
        <v>1056</v>
      </c>
      <c r="C6" s="13" t="s">
        <v>142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92D050"/>
  </sheetPr>
  <dimension ref="A1:H20"/>
  <sheetViews>
    <sheetView zoomScale="85" zoomScaleNormal="85" workbookViewId="0">
      <selection activeCell="A3" sqref="A3:H20"/>
    </sheetView>
  </sheetViews>
  <sheetFormatPr baseColWidth="10" defaultRowHeight="14.4" x14ac:dyDescent="0.3"/>
  <cols>
    <col min="1" max="1" width="13.77734375" customWidth="1"/>
    <col min="3" max="3" width="11" customWidth="1"/>
    <col min="4" max="5" width="9.5546875" customWidth="1"/>
    <col min="6" max="6" width="9.21875" customWidth="1"/>
    <col min="7" max="7" width="8.77734375" customWidth="1"/>
    <col min="8" max="8" width="9.44140625" customWidth="1"/>
    <col min="9" max="14" width="6.21875" customWidth="1"/>
  </cols>
  <sheetData>
    <row r="1" spans="1:8" ht="15" customHeight="1" x14ac:dyDescent="0.3">
      <c r="A1" s="4" t="s">
        <v>32</v>
      </c>
      <c r="F1" s="33"/>
    </row>
    <row r="2" spans="1:8" ht="15" customHeight="1" thickBot="1" x14ac:dyDescent="0.35">
      <c r="A2" s="4"/>
      <c r="F2" s="33"/>
    </row>
    <row r="3" spans="1:8" ht="14.55" customHeight="1" x14ac:dyDescent="0.3">
      <c r="A3" s="143" t="s">
        <v>18</v>
      </c>
      <c r="B3" s="137" t="s">
        <v>22</v>
      </c>
      <c r="C3" s="137" t="s">
        <v>17</v>
      </c>
      <c r="D3" s="141" t="s">
        <v>111</v>
      </c>
      <c r="E3" s="141" t="s">
        <v>112</v>
      </c>
      <c r="F3" s="137" t="s">
        <v>113</v>
      </c>
      <c r="G3" s="137" t="s">
        <v>114</v>
      </c>
      <c r="H3" s="139" t="s">
        <v>115</v>
      </c>
    </row>
    <row r="4" spans="1:8" ht="15" thickBot="1" x14ac:dyDescent="0.35">
      <c r="A4" s="144"/>
      <c r="B4" s="138"/>
      <c r="C4" s="138"/>
      <c r="D4" s="142"/>
      <c r="E4" s="142"/>
      <c r="F4" s="138"/>
      <c r="G4" s="138"/>
      <c r="H4" s="140"/>
    </row>
    <row r="5" spans="1:8" x14ac:dyDescent="0.3">
      <c r="A5" s="133" t="s">
        <v>110</v>
      </c>
      <c r="B5" s="135">
        <f>'1'!A4</f>
        <v>1031</v>
      </c>
      <c r="C5" s="37" t="s">
        <v>24</v>
      </c>
      <c r="D5" s="38">
        <v>0.81299999999999994</v>
      </c>
      <c r="E5" s="38">
        <v>0.89700000000000002</v>
      </c>
      <c r="F5" s="38">
        <v>0.875</v>
      </c>
      <c r="G5" s="38">
        <v>0.88700000000000001</v>
      </c>
      <c r="H5" s="39">
        <v>0.875</v>
      </c>
    </row>
    <row r="6" spans="1:8" ht="15" thickBot="1" x14ac:dyDescent="0.35">
      <c r="A6" s="134"/>
      <c r="B6" s="136"/>
      <c r="C6" s="36" t="s">
        <v>25</v>
      </c>
      <c r="D6" s="94">
        <v>0.86699999999999999</v>
      </c>
      <c r="E6" s="94">
        <v>0.83799999999999997</v>
      </c>
      <c r="F6" s="94">
        <v>0.88300000000000001</v>
      </c>
      <c r="G6" s="94">
        <v>0.93500000000000005</v>
      </c>
      <c r="H6" s="95">
        <v>0.92500000000000004</v>
      </c>
    </row>
    <row r="7" spans="1:8" x14ac:dyDescent="0.3">
      <c r="A7" s="133" t="s">
        <v>185</v>
      </c>
      <c r="B7" s="135">
        <f>B5</f>
        <v>1031</v>
      </c>
      <c r="C7" s="37" t="s">
        <v>24</v>
      </c>
      <c r="D7" s="38">
        <v>1</v>
      </c>
      <c r="E7" s="38">
        <v>1</v>
      </c>
      <c r="F7" s="38">
        <v>1</v>
      </c>
      <c r="G7" s="38">
        <v>0.56000000000000005</v>
      </c>
      <c r="H7" s="39">
        <v>0.56000000000000005</v>
      </c>
    </row>
    <row r="8" spans="1:8" ht="15" thickBot="1" x14ac:dyDescent="0.35">
      <c r="A8" s="134"/>
      <c r="B8" s="136"/>
      <c r="C8" s="36" t="s">
        <v>25</v>
      </c>
      <c r="D8" s="94">
        <v>1</v>
      </c>
      <c r="E8" s="94">
        <v>1</v>
      </c>
      <c r="F8" s="94">
        <v>1</v>
      </c>
      <c r="G8" s="94">
        <v>1</v>
      </c>
      <c r="H8" s="94">
        <v>0.78</v>
      </c>
    </row>
    <row r="9" spans="1:8" x14ac:dyDescent="0.3">
      <c r="A9" s="133" t="s">
        <v>110</v>
      </c>
      <c r="B9" s="135">
        <v>1038</v>
      </c>
      <c r="C9" s="37" t="s">
        <v>24</v>
      </c>
      <c r="D9" s="38">
        <v>0.84099999999999997</v>
      </c>
      <c r="E9" s="38">
        <v>0.93899999999999995</v>
      </c>
      <c r="F9" s="38">
        <v>0.86499999999999999</v>
      </c>
      <c r="G9" s="38" t="s">
        <v>184</v>
      </c>
      <c r="H9" s="39" t="s">
        <v>184</v>
      </c>
    </row>
    <row r="10" spans="1:8" ht="15" thickBot="1" x14ac:dyDescent="0.35">
      <c r="A10" s="134"/>
      <c r="B10" s="136"/>
      <c r="C10" s="36" t="s">
        <v>25</v>
      </c>
      <c r="D10" s="94" t="s">
        <v>184</v>
      </c>
      <c r="E10" s="94" t="s">
        <v>184</v>
      </c>
      <c r="F10" s="94" t="s">
        <v>184</v>
      </c>
      <c r="G10" s="94" t="s">
        <v>184</v>
      </c>
      <c r="H10" s="95" t="s">
        <v>184</v>
      </c>
    </row>
    <row r="11" spans="1:8" x14ac:dyDescent="0.3">
      <c r="A11" s="133" t="s">
        <v>185</v>
      </c>
      <c r="B11" s="135">
        <v>1038</v>
      </c>
      <c r="C11" s="37" t="s">
        <v>24</v>
      </c>
      <c r="D11" s="38">
        <v>1</v>
      </c>
      <c r="E11" s="38">
        <v>0.42199999999999999</v>
      </c>
      <c r="F11" s="38">
        <v>0.69799999999999995</v>
      </c>
      <c r="G11" s="38">
        <v>0.78200000000000003</v>
      </c>
      <c r="H11" s="39">
        <v>0.80400000000000005</v>
      </c>
    </row>
    <row r="12" spans="1:8" ht="16.2" customHeight="1" thickBot="1" x14ac:dyDescent="0.35">
      <c r="A12" s="134"/>
      <c r="B12" s="136"/>
      <c r="C12" s="36" t="s">
        <v>25</v>
      </c>
      <c r="D12" s="94" t="s">
        <v>184</v>
      </c>
      <c r="E12" s="94" t="s">
        <v>184</v>
      </c>
      <c r="F12" s="94" t="s">
        <v>184</v>
      </c>
      <c r="G12" s="94" t="s">
        <v>184</v>
      </c>
      <c r="H12" s="95" t="s">
        <v>184</v>
      </c>
    </row>
    <row r="13" spans="1:8" x14ac:dyDescent="0.3">
      <c r="A13" s="133" t="s">
        <v>110</v>
      </c>
      <c r="B13" s="135">
        <v>1054</v>
      </c>
      <c r="C13" s="37" t="s">
        <v>24</v>
      </c>
      <c r="D13" s="109">
        <v>0.86399999999999999</v>
      </c>
      <c r="E13" s="109">
        <v>0.79800000000000004</v>
      </c>
      <c r="F13" s="109">
        <v>0.87</v>
      </c>
      <c r="G13" s="109">
        <v>0.92</v>
      </c>
      <c r="H13" s="110">
        <v>0.93700000000000006</v>
      </c>
    </row>
    <row r="14" spans="1:8" ht="15" thickBot="1" x14ac:dyDescent="0.35">
      <c r="A14" s="134"/>
      <c r="B14" s="136"/>
      <c r="C14" s="36" t="s">
        <v>25</v>
      </c>
      <c r="D14" s="94">
        <v>0.91600000000000004</v>
      </c>
      <c r="E14" s="94" t="s">
        <v>184</v>
      </c>
      <c r="F14" s="94">
        <v>0.79800000000000004</v>
      </c>
      <c r="G14" s="94">
        <v>0.96</v>
      </c>
      <c r="H14" s="95">
        <v>0.98899999999999999</v>
      </c>
    </row>
    <row r="15" spans="1:8" x14ac:dyDescent="0.3">
      <c r="A15" s="133" t="s">
        <v>185</v>
      </c>
      <c r="B15" s="135">
        <v>1054</v>
      </c>
      <c r="C15" s="37" t="s">
        <v>24</v>
      </c>
      <c r="D15" s="38">
        <v>1</v>
      </c>
      <c r="E15" s="38">
        <v>1</v>
      </c>
      <c r="F15" s="38">
        <v>1</v>
      </c>
      <c r="G15" s="38">
        <v>0.68</v>
      </c>
      <c r="H15" s="39">
        <v>0.78</v>
      </c>
    </row>
    <row r="16" spans="1:8" ht="15" thickBot="1" x14ac:dyDescent="0.35">
      <c r="A16" s="134"/>
      <c r="B16" s="136"/>
      <c r="C16" s="36" t="s">
        <v>25</v>
      </c>
      <c r="D16" s="94">
        <v>1</v>
      </c>
      <c r="E16" s="94">
        <v>1</v>
      </c>
      <c r="F16" s="94">
        <v>1</v>
      </c>
      <c r="G16" s="94">
        <v>0.72</v>
      </c>
      <c r="H16" s="95">
        <v>0.78</v>
      </c>
    </row>
    <row r="17" spans="1:8" x14ac:dyDescent="0.3">
      <c r="A17" s="133" t="s">
        <v>110</v>
      </c>
      <c r="B17" s="135">
        <v>1056</v>
      </c>
      <c r="C17" s="37" t="s">
        <v>24</v>
      </c>
      <c r="D17" s="38">
        <v>0.76</v>
      </c>
      <c r="E17" s="38">
        <v>0.86599999999999999</v>
      </c>
      <c r="F17" s="38">
        <v>0.83799999999999997</v>
      </c>
      <c r="G17" s="38">
        <v>0.89800000000000002</v>
      </c>
      <c r="H17" s="39">
        <v>0.90300000000000002</v>
      </c>
    </row>
    <row r="18" spans="1:8" ht="15" thickBot="1" x14ac:dyDescent="0.35">
      <c r="A18" s="134"/>
      <c r="B18" s="136"/>
      <c r="C18" s="36" t="s">
        <v>25</v>
      </c>
      <c r="D18" s="94" t="s">
        <v>184</v>
      </c>
      <c r="E18" s="94" t="s">
        <v>184</v>
      </c>
      <c r="F18" s="94" t="s">
        <v>184</v>
      </c>
      <c r="G18" s="94" t="s">
        <v>184</v>
      </c>
      <c r="H18" s="95" t="s">
        <v>184</v>
      </c>
    </row>
    <row r="19" spans="1:8" x14ac:dyDescent="0.3">
      <c r="A19" s="133" t="s">
        <v>185</v>
      </c>
      <c r="B19" s="135">
        <v>1056</v>
      </c>
      <c r="C19" s="37" t="s">
        <v>24</v>
      </c>
      <c r="D19" s="38">
        <v>1</v>
      </c>
      <c r="E19" s="38">
        <v>1</v>
      </c>
      <c r="F19" s="38">
        <v>1</v>
      </c>
      <c r="G19" s="38">
        <v>0.78200000000000003</v>
      </c>
      <c r="H19" s="39">
        <v>0.80400000000000005</v>
      </c>
    </row>
    <row r="20" spans="1:8" ht="15" thickBot="1" x14ac:dyDescent="0.35">
      <c r="A20" s="134"/>
      <c r="B20" s="136"/>
      <c r="C20" s="36" t="s">
        <v>25</v>
      </c>
      <c r="D20" s="94" t="s">
        <v>184</v>
      </c>
      <c r="E20" s="94" t="s">
        <v>184</v>
      </c>
      <c r="F20" s="94" t="s">
        <v>184</v>
      </c>
      <c r="G20" s="94" t="s">
        <v>184</v>
      </c>
      <c r="H20" s="95" t="s">
        <v>184</v>
      </c>
    </row>
  </sheetData>
  <mergeCells count="24">
    <mergeCell ref="H3:H4"/>
    <mergeCell ref="E3:E4"/>
    <mergeCell ref="F3:F4"/>
    <mergeCell ref="A3:A4"/>
    <mergeCell ref="B3:B4"/>
    <mergeCell ref="C3:C4"/>
    <mergeCell ref="D3:D4"/>
    <mergeCell ref="A7:A8"/>
    <mergeCell ref="B7:B8"/>
    <mergeCell ref="A5:A6"/>
    <mergeCell ref="B5:B6"/>
    <mergeCell ref="G3:G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</mergeCells>
  <conditionalFormatting sqref="D5:H20">
    <cfRule type="cellIs" dxfId="2" priority="1" operator="lessThan">
      <formula>0.8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1</vt:lpstr>
      <vt:lpstr>3</vt:lpstr>
      <vt:lpstr>4</vt:lpstr>
      <vt:lpstr>5</vt:lpstr>
      <vt:lpstr>6</vt:lpstr>
      <vt:lpstr>7</vt:lpstr>
      <vt:lpstr>8</vt:lpstr>
      <vt:lpstr>9</vt:lpstr>
      <vt:lpstr>11</vt:lpstr>
      <vt:lpstr>12</vt:lpstr>
      <vt:lpstr>16</vt:lpstr>
      <vt:lpstr>AM - PF1154</vt:lpstr>
      <vt:lpstr>AM - PF1193</vt:lpstr>
      <vt:lpstr>PM - PF1138</vt:lpstr>
      <vt:lpstr>PM - PF1137</vt:lpstr>
      <vt:lpstr>PM - PF1176</vt:lpstr>
      <vt:lpstr>20</vt:lpstr>
      <vt:lpstr>24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Jullio Richard Guzman Roncal</cp:lastModifiedBy>
  <dcterms:created xsi:type="dcterms:W3CDTF">2021-09-06T23:59:50Z</dcterms:created>
  <dcterms:modified xsi:type="dcterms:W3CDTF">2025-09-10T11:49:52Z</dcterms:modified>
</cp:coreProperties>
</file>